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30" windowWidth="25860" windowHeight="9000"/>
  </bookViews>
  <sheets>
    <sheet name="Deseasonalising" sheetId="2" r:id="rId1"/>
    <sheet name="Deseasonalised XmR" sheetId="3" r:id="rId2"/>
  </sheets>
  <calcPr calcId="145621"/>
</workbook>
</file>

<file path=xl/calcChain.xml><?xml version="1.0" encoding="utf-8"?>
<calcChain xmlns="http://schemas.openxmlformats.org/spreadsheetml/2006/main">
  <c r="H15" i="3" l="1"/>
  <c r="G15" i="3"/>
  <c r="F15" i="3"/>
  <c r="E15" i="3"/>
  <c r="C15" i="3"/>
  <c r="E3" i="3"/>
  <c r="C2" i="3"/>
  <c r="B3" i="3"/>
  <c r="B4" i="3"/>
  <c r="B5" i="3"/>
  <c r="B6" i="3"/>
  <c r="D7" i="3" s="1"/>
  <c r="B7" i="3"/>
  <c r="B8" i="3"/>
  <c r="B9" i="3"/>
  <c r="B10" i="3"/>
  <c r="D11" i="3" s="1"/>
  <c r="B11" i="3"/>
  <c r="B12" i="3"/>
  <c r="B13" i="3"/>
  <c r="B14" i="3"/>
  <c r="D15" i="3" s="1"/>
  <c r="B15" i="3"/>
  <c r="B16" i="3"/>
  <c r="B17" i="3"/>
  <c r="B18" i="3"/>
  <c r="D19" i="3" s="1"/>
  <c r="B19" i="3"/>
  <c r="B20" i="3"/>
  <c r="B21" i="3"/>
  <c r="B22" i="3"/>
  <c r="D23" i="3" s="1"/>
  <c r="B23" i="3"/>
  <c r="B24" i="3"/>
  <c r="B25" i="3"/>
  <c r="B26" i="3"/>
  <c r="D27" i="3" s="1"/>
  <c r="B27" i="3"/>
  <c r="B28" i="3"/>
  <c r="B29" i="3"/>
  <c r="B30" i="3"/>
  <c r="D31" i="3" s="1"/>
  <c r="B31" i="3"/>
  <c r="B32" i="3"/>
  <c r="B33" i="3"/>
  <c r="B34" i="3"/>
  <c r="D35" i="3" s="1"/>
  <c r="B35" i="3"/>
  <c r="B36" i="3"/>
  <c r="B37" i="3"/>
  <c r="B38" i="3"/>
  <c r="D39" i="3" s="1"/>
  <c r="B39" i="3"/>
  <c r="B40" i="3"/>
  <c r="B41" i="3"/>
  <c r="B42" i="3"/>
  <c r="D43" i="3" s="1"/>
  <c r="B43" i="3"/>
  <c r="B44" i="3"/>
  <c r="B45" i="3"/>
  <c r="B46" i="3"/>
  <c r="D47" i="3" s="1"/>
  <c r="B47" i="3"/>
  <c r="B48" i="3"/>
  <c r="B49" i="3"/>
  <c r="B2" i="3"/>
  <c r="B1" i="3"/>
  <c r="D4" i="3"/>
  <c r="D5" i="3"/>
  <c r="D6" i="3"/>
  <c r="D8" i="3"/>
  <c r="D9" i="3"/>
  <c r="D10" i="3"/>
  <c r="D12" i="3"/>
  <c r="D13" i="3"/>
  <c r="D14" i="3"/>
  <c r="D16" i="3"/>
  <c r="D17" i="3"/>
  <c r="D18" i="3"/>
  <c r="D20" i="3"/>
  <c r="D21" i="3"/>
  <c r="D22" i="3"/>
  <c r="D24" i="3"/>
  <c r="D25" i="3"/>
  <c r="D26" i="3"/>
  <c r="D28" i="3"/>
  <c r="D29" i="3"/>
  <c r="D30" i="3"/>
  <c r="D32" i="3"/>
  <c r="D33" i="3"/>
  <c r="D34" i="3"/>
  <c r="D36" i="3"/>
  <c r="D37" i="3"/>
  <c r="D38" i="3"/>
  <c r="D40" i="3"/>
  <c r="D41" i="3"/>
  <c r="D42" i="3"/>
  <c r="D44" i="3"/>
  <c r="D45" i="3"/>
  <c r="D46" i="3"/>
  <c r="D48" i="3"/>
  <c r="D49" i="3"/>
  <c r="I26" i="2"/>
  <c r="I27" i="2"/>
  <c r="I28" i="2"/>
  <c r="I29" i="2"/>
  <c r="I30" i="2"/>
  <c r="I31" i="2"/>
  <c r="I32" i="2"/>
  <c r="I33" i="2"/>
  <c r="I34" i="2"/>
  <c r="I35" i="2"/>
  <c r="I36" i="2"/>
  <c r="I37" i="2"/>
  <c r="I38" i="2"/>
  <c r="I39" i="2"/>
  <c r="I40" i="2"/>
  <c r="I41" i="2"/>
  <c r="I42" i="2"/>
  <c r="I43" i="2"/>
  <c r="I44" i="2"/>
  <c r="I45" i="2"/>
  <c r="I46" i="2"/>
  <c r="I47" i="2"/>
  <c r="I48" i="2"/>
  <c r="I49" i="2"/>
  <c r="I14" i="2"/>
  <c r="I15" i="2"/>
  <c r="I16" i="2"/>
  <c r="I17" i="2"/>
  <c r="I18" i="2"/>
  <c r="I19" i="2"/>
  <c r="I20" i="2"/>
  <c r="I21" i="2"/>
  <c r="I22" i="2"/>
  <c r="I23" i="2"/>
  <c r="I24" i="2"/>
  <c r="I25" i="2"/>
  <c r="I13" i="2"/>
  <c r="I12" i="2"/>
  <c r="I11" i="2"/>
  <c r="I10" i="2"/>
  <c r="I9" i="2"/>
  <c r="I8" i="2"/>
  <c r="I7" i="2"/>
  <c r="I6" i="2"/>
  <c r="I5" i="2"/>
  <c r="I4" i="2"/>
  <c r="I3" i="2"/>
  <c r="I2" i="2"/>
  <c r="G14" i="2"/>
  <c r="G4" i="2"/>
  <c r="G5" i="2"/>
  <c r="G6" i="2"/>
  <c r="G7" i="2"/>
  <c r="G8" i="2"/>
  <c r="G9" i="2"/>
  <c r="G10" i="2"/>
  <c r="G11" i="2"/>
  <c r="G12" i="2"/>
  <c r="G13" i="2"/>
  <c r="G3" i="2"/>
  <c r="G2" i="2"/>
  <c r="D6" i="2"/>
  <c r="D14" i="2"/>
  <c r="D21" i="2"/>
  <c r="D22" i="2"/>
  <c r="D28" i="2"/>
  <c r="D29" i="2"/>
  <c r="D30" i="2"/>
  <c r="D36" i="2"/>
  <c r="D37" i="2"/>
  <c r="D38" i="2"/>
  <c r="D43" i="2"/>
  <c r="D44" i="2"/>
  <c r="D45" i="2"/>
  <c r="D46" i="2"/>
  <c r="C38" i="2"/>
  <c r="C39" i="2" s="1"/>
  <c r="C40" i="2" s="1"/>
  <c r="C41" i="2" s="1"/>
  <c r="C42" i="2" s="1"/>
  <c r="C43" i="2" s="1"/>
  <c r="C44" i="2" s="1"/>
  <c r="C45" i="2" s="1"/>
  <c r="C46" i="2" s="1"/>
  <c r="C47" i="2" s="1"/>
  <c r="C48" i="2" s="1"/>
  <c r="C49" i="2" s="1"/>
  <c r="D49" i="2" s="1"/>
  <c r="C26" i="2"/>
  <c r="C27" i="2" s="1"/>
  <c r="C28" i="2" s="1"/>
  <c r="C29" i="2" s="1"/>
  <c r="C30" i="2" s="1"/>
  <c r="C31" i="2" s="1"/>
  <c r="C32" i="2" s="1"/>
  <c r="C33" i="2" s="1"/>
  <c r="C34" i="2" s="1"/>
  <c r="C35" i="2" s="1"/>
  <c r="C36" i="2" s="1"/>
  <c r="C37" i="2" s="1"/>
  <c r="C14" i="2"/>
  <c r="C15" i="2" s="1"/>
  <c r="C16" i="2" s="1"/>
  <c r="C17" i="2" s="1"/>
  <c r="C18" i="2" s="1"/>
  <c r="C19" i="2" s="1"/>
  <c r="C20" i="2" s="1"/>
  <c r="C21" i="2" s="1"/>
  <c r="C22" i="2" s="1"/>
  <c r="C23" i="2" s="1"/>
  <c r="C24" i="2" s="1"/>
  <c r="C25" i="2" s="1"/>
  <c r="D25" i="2" s="1"/>
  <c r="C2" i="2"/>
  <c r="C3" i="2" s="1"/>
  <c r="C4" i="2" s="1"/>
  <c r="C5" i="2" s="1"/>
  <c r="C6" i="2" s="1"/>
  <c r="C7" i="2" s="1"/>
  <c r="C8" i="2" s="1"/>
  <c r="C9" i="2" s="1"/>
  <c r="C10" i="2" s="1"/>
  <c r="C11" i="2" s="1"/>
  <c r="C12" i="2" s="1"/>
  <c r="C13" i="2" s="1"/>
  <c r="D13" i="2" s="1"/>
  <c r="C3" i="3" l="1"/>
  <c r="C4" i="3" s="1"/>
  <c r="C5" i="3" s="1"/>
  <c r="C6" i="3" s="1"/>
  <c r="C7" i="3" s="1"/>
  <c r="C8" i="3" s="1"/>
  <c r="C9" i="3" s="1"/>
  <c r="C10" i="3" s="1"/>
  <c r="C11" i="3" s="1"/>
  <c r="C12" i="3" s="1"/>
  <c r="C13" i="3" s="1"/>
  <c r="C14" i="3" s="1"/>
  <c r="C16" i="3" s="1"/>
  <c r="C17" i="3" s="1"/>
  <c r="C18" i="3" s="1"/>
  <c r="C19" i="3" s="1"/>
  <c r="C20" i="3" s="1"/>
  <c r="C21" i="3" s="1"/>
  <c r="C22" i="3" s="1"/>
  <c r="C23" i="3" s="1"/>
  <c r="C24" i="3" s="1"/>
  <c r="C25" i="3" s="1"/>
  <c r="C26" i="3" s="1"/>
  <c r="C27" i="3" s="1"/>
  <c r="C28" i="3" s="1"/>
  <c r="C29" i="3" s="1"/>
  <c r="C30" i="3" s="1"/>
  <c r="C31" i="3" s="1"/>
  <c r="C32" i="3" s="1"/>
  <c r="C33" i="3" s="1"/>
  <c r="C34" i="3" s="1"/>
  <c r="C35" i="3" s="1"/>
  <c r="C36" i="3" s="1"/>
  <c r="C37" i="3" s="1"/>
  <c r="C38" i="3" s="1"/>
  <c r="C39" i="3" s="1"/>
  <c r="C40" i="3" s="1"/>
  <c r="C41" i="3" s="1"/>
  <c r="C42" i="3" s="1"/>
  <c r="C43" i="3" s="1"/>
  <c r="C44" i="3" s="1"/>
  <c r="C45" i="3" s="1"/>
  <c r="C46" i="3" s="1"/>
  <c r="C47" i="3" s="1"/>
  <c r="C48" i="3" s="1"/>
  <c r="C49" i="3" s="1"/>
  <c r="D3" i="3"/>
  <c r="G3" i="3" s="1"/>
  <c r="D5" i="2"/>
  <c r="D20" i="2"/>
  <c r="D12" i="2"/>
  <c r="D4" i="2"/>
  <c r="D35" i="2"/>
  <c r="D27" i="2"/>
  <c r="D19" i="2"/>
  <c r="D11" i="2"/>
  <c r="D3" i="2"/>
  <c r="D42" i="2"/>
  <c r="D34" i="2"/>
  <c r="D26" i="2"/>
  <c r="D18" i="2"/>
  <c r="D10" i="2"/>
  <c r="D2" i="2"/>
  <c r="D41" i="2"/>
  <c r="D33" i="2"/>
  <c r="D17" i="2"/>
  <c r="D9" i="2"/>
  <c r="D48" i="2"/>
  <c r="D40" i="2"/>
  <c r="D32" i="2"/>
  <c r="D24" i="2"/>
  <c r="D16" i="2"/>
  <c r="D8" i="2"/>
  <c r="D47" i="2"/>
  <c r="D39" i="2"/>
  <c r="D31" i="2"/>
  <c r="D23" i="2"/>
  <c r="D15" i="2"/>
  <c r="D7" i="2"/>
  <c r="H3" i="3" l="1"/>
  <c r="H4" i="3" s="1"/>
  <c r="H5" i="3" s="1"/>
  <c r="H6" i="3" s="1"/>
  <c r="H7" i="3" s="1"/>
  <c r="H8" i="3" s="1"/>
  <c r="H9" i="3" s="1"/>
  <c r="H10" i="3" s="1"/>
  <c r="H11" i="3" s="1"/>
  <c r="H12" i="3" s="1"/>
  <c r="H13" i="3" s="1"/>
  <c r="H14" i="3" s="1"/>
  <c r="H16" i="3" s="1"/>
  <c r="H17" i="3" s="1"/>
  <c r="H18" i="3" s="1"/>
  <c r="H19" i="3" s="1"/>
  <c r="H20" i="3" s="1"/>
  <c r="H21" i="3" s="1"/>
  <c r="H22" i="3" s="1"/>
  <c r="H23" i="3" s="1"/>
  <c r="H24" i="3" s="1"/>
  <c r="H25" i="3" s="1"/>
  <c r="H26" i="3" s="1"/>
  <c r="H27" i="3" s="1"/>
  <c r="H28" i="3" s="1"/>
  <c r="H29" i="3" s="1"/>
  <c r="H30" i="3" s="1"/>
  <c r="H31" i="3" s="1"/>
  <c r="H32" i="3" s="1"/>
  <c r="H33" i="3" s="1"/>
  <c r="H34" i="3" s="1"/>
  <c r="H35" i="3" s="1"/>
  <c r="H36" i="3" s="1"/>
  <c r="H37" i="3" s="1"/>
  <c r="H38" i="3" s="1"/>
  <c r="H39" i="3" s="1"/>
  <c r="H40" i="3" s="1"/>
  <c r="H41" i="3" s="1"/>
  <c r="H42" i="3" s="1"/>
  <c r="H43" i="3" s="1"/>
  <c r="H44" i="3" s="1"/>
  <c r="H45" i="3" s="1"/>
  <c r="H46" i="3" s="1"/>
  <c r="H47" i="3" s="1"/>
  <c r="H48" i="3" s="1"/>
  <c r="H49" i="3" s="1"/>
  <c r="G4" i="3"/>
  <c r="G5" i="3" s="1"/>
  <c r="G6" i="3" s="1"/>
  <c r="G7" i="3" s="1"/>
  <c r="G8" i="3" s="1"/>
  <c r="G9" i="3" s="1"/>
  <c r="G10" i="3" s="1"/>
  <c r="G11" i="3" s="1"/>
  <c r="G12" i="3" s="1"/>
  <c r="G13" i="3" s="1"/>
  <c r="G14" i="3" s="1"/>
  <c r="G16" i="3" s="1"/>
  <c r="G17" i="3" s="1"/>
  <c r="G18" i="3" s="1"/>
  <c r="G19" i="3" s="1"/>
  <c r="G20" i="3" s="1"/>
  <c r="G21" i="3" s="1"/>
  <c r="G22" i="3" s="1"/>
  <c r="G23" i="3" s="1"/>
  <c r="G24" i="3" s="1"/>
  <c r="G25" i="3" s="1"/>
  <c r="G26" i="3" s="1"/>
  <c r="G27" i="3" s="1"/>
  <c r="G28" i="3" s="1"/>
  <c r="G29" i="3" s="1"/>
  <c r="G30" i="3" s="1"/>
  <c r="G31" i="3" s="1"/>
  <c r="G32" i="3" s="1"/>
  <c r="G33" i="3" s="1"/>
  <c r="G34" i="3" s="1"/>
  <c r="G35" i="3" s="1"/>
  <c r="G36" i="3" s="1"/>
  <c r="G37" i="3" s="1"/>
  <c r="G38" i="3" s="1"/>
  <c r="G39" i="3" s="1"/>
  <c r="G40" i="3" s="1"/>
  <c r="G41" i="3" s="1"/>
  <c r="G42" i="3" s="1"/>
  <c r="G43" i="3" s="1"/>
  <c r="G44" i="3" s="1"/>
  <c r="G45" i="3" s="1"/>
  <c r="G46" i="3" s="1"/>
  <c r="G47" i="3" s="1"/>
  <c r="G48" i="3" s="1"/>
  <c r="G49" i="3" s="1"/>
  <c r="G2" i="3"/>
  <c r="E4" i="3"/>
  <c r="E5" i="3" s="1"/>
  <c r="E6" i="3" s="1"/>
  <c r="E7" i="3" s="1"/>
  <c r="E8" i="3" s="1"/>
  <c r="E9" i="3" s="1"/>
  <c r="E10" i="3" s="1"/>
  <c r="E11" i="3" s="1"/>
  <c r="E12" i="3" s="1"/>
  <c r="E13" i="3" s="1"/>
  <c r="E14" i="3" s="1"/>
  <c r="E16" i="3" s="1"/>
  <c r="E17" i="3" s="1"/>
  <c r="E18" i="3" s="1"/>
  <c r="E19" i="3" s="1"/>
  <c r="E20" i="3" s="1"/>
  <c r="E21" i="3" s="1"/>
  <c r="E22" i="3" s="1"/>
  <c r="E23" i="3" s="1"/>
  <c r="E24" i="3" s="1"/>
  <c r="E25" i="3" s="1"/>
  <c r="E26" i="3" s="1"/>
  <c r="E27" i="3" s="1"/>
  <c r="E28" i="3" s="1"/>
  <c r="E29" i="3" s="1"/>
  <c r="E30" i="3" s="1"/>
  <c r="E31" i="3" s="1"/>
  <c r="E32" i="3" s="1"/>
  <c r="E33" i="3" s="1"/>
  <c r="E34" i="3" s="1"/>
  <c r="E35" i="3" s="1"/>
  <c r="E36" i="3" s="1"/>
  <c r="E37" i="3" s="1"/>
  <c r="E38" i="3" s="1"/>
  <c r="E39" i="3" s="1"/>
  <c r="E40" i="3" s="1"/>
  <c r="E41" i="3" s="1"/>
  <c r="E42" i="3" s="1"/>
  <c r="E43" i="3" s="1"/>
  <c r="E44" i="3" s="1"/>
  <c r="E45" i="3" s="1"/>
  <c r="E46" i="3" s="1"/>
  <c r="E47" i="3" s="1"/>
  <c r="E48" i="3" s="1"/>
  <c r="E49" i="3" s="1"/>
  <c r="F3" i="3"/>
  <c r="F4" i="3" s="1"/>
  <c r="F5" i="3" s="1"/>
  <c r="F6" i="3" s="1"/>
  <c r="F7" i="3" s="1"/>
  <c r="F8" i="3" s="1"/>
  <c r="F9" i="3" s="1"/>
  <c r="F10" i="3" s="1"/>
  <c r="F11" i="3" s="1"/>
  <c r="F12" i="3" s="1"/>
  <c r="F13" i="3" s="1"/>
  <c r="F14"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H2" i="3" l="1"/>
</calcChain>
</file>

<file path=xl/comments1.xml><?xml version="1.0" encoding="utf-8"?>
<comments xmlns="http://schemas.openxmlformats.org/spreadsheetml/2006/main">
  <authors>
    <author>Stacey</author>
    <author>Author</author>
  </authors>
  <commentList>
    <comment ref="D1" authorId="0">
      <text>
        <r>
          <rPr>
            <b/>
            <sz val="9"/>
            <color indexed="81"/>
            <rFont val="Tahoma"/>
            <family val="2"/>
          </rPr>
          <t>Stacey:</t>
        </r>
        <r>
          <rPr>
            <sz val="9"/>
            <color indexed="81"/>
            <rFont val="Tahoma"/>
            <family val="2"/>
          </rPr>
          <t xml:space="preserve">
Seasonal Relatives only need to be calculated for 2 to 4 years, anything older is too long ago. "Ancient history" as Donald Wheeler says in "Making Sense of Data".</t>
        </r>
      </text>
    </comment>
    <comment ref="G1" authorId="0">
      <text>
        <r>
          <rPr>
            <b/>
            <sz val="9"/>
            <color indexed="81"/>
            <rFont val="Tahoma"/>
            <family val="2"/>
          </rPr>
          <t>Stacey:</t>
        </r>
        <r>
          <rPr>
            <sz val="9"/>
            <color indexed="81"/>
            <rFont val="Tahoma"/>
            <family val="2"/>
          </rPr>
          <t xml:space="preserve">
The Seasonal Relatives are converted to Seasonal Factors by averaging them for each "season", in this case month.</t>
        </r>
      </text>
    </comment>
    <comment ref="I1" authorId="0">
      <text>
        <r>
          <rPr>
            <b/>
            <sz val="9"/>
            <color indexed="81"/>
            <rFont val="Tahoma"/>
            <family val="2"/>
          </rPr>
          <t>Stacey:</t>
        </r>
        <r>
          <rPr>
            <sz val="9"/>
            <color indexed="81"/>
            <rFont val="Tahoma"/>
            <family val="2"/>
          </rPr>
          <t xml:space="preserve">
The deseasonalised values for the performance measure are calculated by dividing the actual monthly value by the Seasonal Factor for that month.
As new data is added each month henceforth, do the same action: divide that new monthly value by that month's Seasonal Factor. Then add this deseasonalised value to the Smart Chart.</t>
        </r>
      </text>
    </comment>
    <comment ref="A14" authorId="1">
      <text>
        <r>
          <rPr>
            <b/>
            <sz val="8"/>
            <color indexed="81"/>
            <rFont val="Tahoma"/>
            <family val="2"/>
          </rPr>
          <t>Author:</t>
        </r>
        <r>
          <rPr>
            <sz val="8"/>
            <color indexed="81"/>
            <rFont val="Tahoma"/>
            <family val="2"/>
          </rPr>
          <t xml:space="preserve">
updated 10/10 to match Active Factory numbers-orig data from dms</t>
        </r>
      </text>
    </comment>
    <comment ref="F14" authorId="0">
      <text>
        <r>
          <rPr>
            <b/>
            <sz val="9"/>
            <color indexed="81"/>
            <rFont val="Tahoma"/>
            <family val="2"/>
          </rPr>
          <t>Stacey:</t>
        </r>
        <r>
          <rPr>
            <sz val="9"/>
            <color indexed="81"/>
            <rFont val="Tahoma"/>
            <family val="2"/>
          </rPr>
          <t xml:space="preserve">
The total of the seasonal factors must add up to the number of seasons.</t>
        </r>
      </text>
    </comment>
  </commentList>
</comments>
</file>

<file path=xl/sharedStrings.xml><?xml version="1.0" encoding="utf-8"?>
<sst xmlns="http://schemas.openxmlformats.org/spreadsheetml/2006/main" count="30" uniqueCount="28">
  <si>
    <t>Upper Range Limit</t>
  </si>
  <si>
    <t>Average Moving Range</t>
  </si>
  <si>
    <t>Central Line</t>
  </si>
  <si>
    <t>Moving Ranges</t>
  </si>
  <si>
    <t>Month</t>
  </si>
  <si>
    <t>Lower Natural Process Limit</t>
  </si>
  <si>
    <t>Upper Natural Process Limit</t>
  </si>
  <si>
    <t>Lower Natural Process Limit Target</t>
  </si>
  <si>
    <t>Upper Natural Process Limit Target</t>
  </si>
  <si>
    <t>Central Line Target</t>
  </si>
  <si>
    <t>Seasonal Relatives</t>
  </si>
  <si>
    <t>Average Monthly Value</t>
  </si>
  <si>
    <t>Seasonal Factors</t>
  </si>
  <si>
    <t>Aug</t>
  </si>
  <si>
    <t>Sep</t>
  </si>
  <si>
    <t>Oct</t>
  </si>
  <si>
    <t>Nov</t>
  </si>
  <si>
    <t>Dec</t>
  </si>
  <si>
    <t>Jan</t>
  </si>
  <si>
    <t>Feb</t>
  </si>
  <si>
    <t>Mar</t>
  </si>
  <si>
    <t>Apr</t>
  </si>
  <si>
    <t>May</t>
  </si>
  <si>
    <t>Jun</t>
  </si>
  <si>
    <t>Jul</t>
  </si>
  <si>
    <t>TOTAL</t>
  </si>
  <si>
    <t>Deseasonalised Peak Day Usage per Capita</t>
  </si>
  <si>
    <t>Peak Day Usage - Gallons per Capita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</si>
</sst>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_(* #,##0_);_(* \(#,##0\);_(* &quot;-&quot;??_);_(@_)"/>
    <numFmt numFmtId="166" formatCode="_(* #,##0.0_);_(* \(#,##0.0\);_(* &quot;-&quot;??_);_(@_)"/>
    <numFmt numFmtId="167" formatCode="[$-409]mmm\-yy;@"/>
    <numFmt numFmtId="168" formatCode="0.0"/>
    <numFmt numFmtId="169" formatCode="0.000"/>
  </numFmts>
  <fonts count="16" x14ac:knownFonts="1">
    <font>
      <sz val="11"/>
      <color theme="1"/>
      <name val="Calibri"/>
      <family val="2"/>
      <scheme val="minor"/>
    </font>
    <font>
      <sz val="11"/>
      <color theme="1"/>
      <name val="Calibri"/>
      <family val="2"/>
      <scheme val="minor"/>
    </font>
    <font>
      <sz val="10"/>
      <name val="Arial Narrow"/>
      <family val="2"/>
    </font>
    <font>
      <sz val="10"/>
      <color theme="3" tint="0.39997558519241921"/>
      <name val="Arial Narrow"/>
      <family val="2"/>
    </font>
    <font>
      <sz val="10"/>
      <color theme="0" tint="-0.499984740745262"/>
      <name val="Arial Narrow"/>
      <family val="2"/>
    </font>
    <font>
      <sz val="10"/>
      <name val="Arial"/>
      <family val="2"/>
    </font>
    <font>
      <sz val="10"/>
      <color indexed="8"/>
      <name val="Times New Roman"/>
      <family val="1"/>
    </font>
    <font>
      <i/>
      <sz val="10"/>
      <name val="Arial Narrow"/>
      <family val="2"/>
    </font>
    <font>
      <b/>
      <sz val="10"/>
      <name val="Arial Narrow"/>
      <family val="2"/>
    </font>
    <font>
      <b/>
      <sz val="10"/>
      <color theme="3" tint="0.39997558519241921"/>
      <name val="Arial Narrow"/>
      <family val="2"/>
    </font>
    <font>
      <b/>
      <sz val="10"/>
      <color theme="0" tint="-0.499984740745262"/>
      <name val="Arial Narrow"/>
      <family val="2"/>
    </font>
    <font>
      <b/>
      <sz val="8"/>
      <color indexed="81"/>
      <name val="Tahoma"/>
      <family val="2"/>
    </font>
    <font>
      <sz val="8"/>
      <color indexed="81"/>
      <name val="Tahoma"/>
      <family val="2"/>
    </font>
    <font>
      <sz val="9"/>
      <color indexed="81"/>
      <name val="Tahoma"/>
      <family val="2"/>
    </font>
    <font>
      <b/>
      <sz val="9"/>
      <color indexed="81"/>
      <name val="Tahoma"/>
      <family val="2"/>
    </font>
    <font>
      <sz val="10"/>
      <color theme="1"/>
      <name val="Arial Narrow"/>
      <family val="2"/>
    </font>
  </fonts>
  <fills count="5">
    <fill>
      <patternFill patternType="none"/>
    </fill>
    <fill>
      <patternFill patternType="gray125"/>
    </fill>
    <fill>
      <patternFill patternType="solid">
        <fgColor rgb="FFE6EDF6"/>
        <bgColor indexed="64"/>
      </patternFill>
    </fill>
    <fill>
      <patternFill patternType="solid">
        <fgColor theme="0" tint="-0.34998626667073579"/>
        <bgColor indexed="64"/>
      </patternFill>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5">
    <xf numFmtId="0" fontId="0" fillId="0" borderId="0"/>
    <xf numFmtId="164" fontId="1" fillId="0" borderId="0" applyFont="0" applyFill="0" applyBorder="0" applyAlignment="0" applyProtection="0"/>
    <xf numFmtId="0" fontId="2" fillId="0" borderId="0"/>
    <xf numFmtId="0" fontId="5" fillId="0" borderId="0"/>
    <xf numFmtId="0" fontId="5" fillId="0" borderId="0"/>
  </cellStyleXfs>
  <cellXfs count="42">
    <xf numFmtId="0" fontId="0" fillId="0" borderId="0" xfId="0"/>
    <xf numFmtId="0" fontId="2" fillId="0" borderId="0" xfId="2" applyFont="1"/>
    <xf numFmtId="0" fontId="2" fillId="0" borderId="0" xfId="2"/>
    <xf numFmtId="0" fontId="3" fillId="0" borderId="0" xfId="2" applyFont="1" applyAlignment="1">
      <alignment horizontal="center"/>
    </xf>
    <xf numFmtId="165" fontId="2" fillId="2" borderId="0" xfId="1" applyNumberFormat="1" applyFont="1" applyFill="1" applyAlignment="1">
      <alignment horizontal="center"/>
    </xf>
    <xf numFmtId="165" fontId="2" fillId="0" borderId="0" xfId="1" applyNumberFormat="1" applyFont="1" applyAlignment="1">
      <alignment horizontal="center"/>
    </xf>
    <xf numFmtId="166" fontId="3" fillId="0" borderId="0" xfId="1" applyNumberFormat="1" applyFont="1" applyAlignment="1">
      <alignment horizontal="center"/>
    </xf>
    <xf numFmtId="0" fontId="4" fillId="0" borderId="0" xfId="2" applyFont="1" applyAlignment="1">
      <alignment horizontal="center"/>
    </xf>
    <xf numFmtId="167" fontId="2" fillId="0" borderId="0" xfId="2" applyNumberFormat="1" applyFont="1" applyAlignment="1">
      <alignment horizontal="center"/>
    </xf>
    <xf numFmtId="37" fontId="3" fillId="0" borderId="0" xfId="1" applyNumberFormat="1" applyFont="1" applyAlignment="1">
      <alignment horizontal="center"/>
    </xf>
    <xf numFmtId="1" fontId="2" fillId="0" borderId="0" xfId="2" applyNumberFormat="1" applyFont="1"/>
    <xf numFmtId="168" fontId="3" fillId="0" borderId="0" xfId="2" applyNumberFormat="1" applyFont="1" applyAlignment="1">
      <alignment horizontal="center"/>
    </xf>
    <xf numFmtId="165" fontId="8" fillId="2" borderId="0" xfId="1" applyNumberFormat="1" applyFont="1" applyFill="1" applyAlignment="1">
      <alignment horizontal="center"/>
    </xf>
    <xf numFmtId="165" fontId="8" fillId="3" borderId="0" xfId="1" applyNumberFormat="1" applyFont="1" applyFill="1" applyAlignment="1">
      <alignment horizontal="center"/>
    </xf>
    <xf numFmtId="37" fontId="9" fillId="3" borderId="0" xfId="1" applyNumberFormat="1" applyFont="1" applyFill="1" applyAlignment="1">
      <alignment horizontal="center"/>
    </xf>
    <xf numFmtId="0" fontId="8" fillId="0" borderId="0" xfId="2" applyFont="1" applyAlignment="1">
      <alignment wrapText="1"/>
    </xf>
    <xf numFmtId="0" fontId="7" fillId="0" borderId="0" xfId="2" applyFont="1" applyAlignment="1">
      <alignment wrapText="1"/>
    </xf>
    <xf numFmtId="0" fontId="9" fillId="0" borderId="0" xfId="2" applyFont="1" applyAlignment="1">
      <alignment horizontal="center" wrapText="1"/>
    </xf>
    <xf numFmtId="165" fontId="8" fillId="2" borderId="0" xfId="1" applyNumberFormat="1" applyFont="1" applyFill="1" applyAlignment="1">
      <alignment horizontal="center" wrapText="1"/>
    </xf>
    <xf numFmtId="165" fontId="8" fillId="0" borderId="0" xfId="1" applyNumberFormat="1" applyFont="1" applyAlignment="1">
      <alignment horizontal="center" wrapText="1"/>
    </xf>
    <xf numFmtId="166" fontId="9" fillId="0" borderId="0" xfId="1" applyNumberFormat="1" applyFont="1" applyAlignment="1">
      <alignment horizontal="center" wrapText="1"/>
    </xf>
    <xf numFmtId="167" fontId="8" fillId="0" borderId="0" xfId="2" applyNumberFormat="1" applyFont="1" applyAlignment="1">
      <alignment horizontal="center" wrapText="1"/>
    </xf>
    <xf numFmtId="2" fontId="6" fillId="0" borderId="0" xfId="0" applyNumberFormat="1" applyFont="1" applyFill="1" applyAlignment="1">
      <alignment horizontal="center"/>
    </xf>
    <xf numFmtId="4" fontId="6" fillId="0" borderId="0" xfId="0" applyNumberFormat="1" applyFont="1" applyFill="1" applyAlignment="1">
      <alignment horizontal="center"/>
    </xf>
    <xf numFmtId="2" fontId="6" fillId="0" borderId="0" xfId="0" applyNumberFormat="1" applyFont="1" applyAlignment="1">
      <alignment horizontal="center"/>
    </xf>
    <xf numFmtId="169" fontId="8" fillId="0" borderId="0" xfId="2" applyNumberFormat="1" applyFont="1" applyAlignment="1">
      <alignment horizontal="center" wrapText="1"/>
    </xf>
    <xf numFmtId="1" fontId="8" fillId="0" borderId="0" xfId="2" applyNumberFormat="1" applyFont="1" applyAlignment="1">
      <alignment horizontal="center" wrapText="1"/>
    </xf>
    <xf numFmtId="1" fontId="10" fillId="0" borderId="0" xfId="2" applyNumberFormat="1" applyFont="1" applyAlignment="1">
      <alignment horizontal="center" wrapText="1"/>
    </xf>
    <xf numFmtId="167" fontId="2" fillId="0" borderId="0" xfId="0" applyNumberFormat="1" applyFont="1" applyFill="1" applyBorder="1" applyAlignment="1">
      <alignment horizontal="left"/>
    </xf>
    <xf numFmtId="167" fontId="2" fillId="0" borderId="0" xfId="0" applyNumberFormat="1" applyFont="1" applyFill="1" applyBorder="1" applyAlignment="1">
      <alignment horizontal="center"/>
    </xf>
    <xf numFmtId="3" fontId="15" fillId="0" borderId="0" xfId="0" applyNumberFormat="1" applyFont="1" applyAlignment="1">
      <alignment horizontal="center"/>
    </xf>
    <xf numFmtId="3" fontId="15" fillId="0" borderId="0" xfId="0" applyNumberFormat="1" applyFont="1"/>
    <xf numFmtId="3" fontId="15" fillId="0" borderId="1" xfId="0" applyNumberFormat="1" applyFont="1" applyBorder="1"/>
    <xf numFmtId="165" fontId="2" fillId="0" borderId="0" xfId="1" applyNumberFormat="1" applyFont="1" applyAlignment="1" applyProtection="1">
      <alignment horizontal="right"/>
    </xf>
    <xf numFmtId="167" fontId="2" fillId="0" borderId="1" xfId="0" applyNumberFormat="1" applyFont="1" applyFill="1" applyBorder="1" applyAlignment="1">
      <alignment horizontal="left"/>
    </xf>
    <xf numFmtId="3" fontId="15" fillId="4" borderId="0" xfId="0" applyNumberFormat="1" applyFont="1" applyFill="1"/>
    <xf numFmtId="169" fontId="15" fillId="0" borderId="0" xfId="0" applyNumberFormat="1" applyFont="1" applyAlignment="1">
      <alignment horizontal="center"/>
    </xf>
    <xf numFmtId="0" fontId="15" fillId="0" borderId="0" xfId="0" applyFont="1"/>
    <xf numFmtId="0" fontId="15" fillId="0" borderId="0" xfId="0" applyFont="1" applyAlignment="1">
      <alignment horizontal="center"/>
    </xf>
    <xf numFmtId="1" fontId="15" fillId="0" borderId="0" xfId="0" applyNumberFormat="1" applyFont="1" applyAlignment="1">
      <alignment horizontal="center"/>
    </xf>
    <xf numFmtId="0" fontId="15" fillId="0" borderId="2" xfId="0" applyFont="1" applyBorder="1" applyAlignment="1">
      <alignment horizontal="center"/>
    </xf>
    <xf numFmtId="169" fontId="15" fillId="0" borderId="2" xfId="0" applyNumberFormat="1" applyFont="1" applyBorder="1" applyAlignment="1">
      <alignment horizontal="center"/>
    </xf>
  </cellXfs>
  <cellStyles count="5">
    <cellStyle name="Comma" xfId="1" builtinId="3"/>
    <cellStyle name="Normal" xfId="0" builtinId="0"/>
    <cellStyle name="Normal 2" xfId="2"/>
    <cellStyle name="Normal 3" xfId="3"/>
    <cellStyle name="Normal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333333"/>
                </a:solidFill>
                <a:latin typeface="Arial Narrow"/>
                <a:ea typeface="Arial Narrow"/>
                <a:cs typeface="Arial Narrow"/>
              </a:defRPr>
            </a:pPr>
            <a:r>
              <a:rPr lang="en-US"/>
              <a:t>Moving Ranges</a:t>
            </a:r>
          </a:p>
        </c:rich>
      </c:tx>
      <c:layout>
        <c:manualLayout>
          <c:xMode val="edge"/>
          <c:yMode val="edge"/>
          <c:x val="1.1811240537081619E-2"/>
          <c:y val="1.4981692103301898E-2"/>
        </c:manualLayout>
      </c:layout>
      <c:overlay val="0"/>
      <c:spPr>
        <a:noFill/>
        <a:ln w="25400">
          <a:noFill/>
        </a:ln>
      </c:spPr>
    </c:title>
    <c:autoTitleDeleted val="0"/>
    <c:plotArea>
      <c:layout>
        <c:manualLayout>
          <c:layoutTarget val="inner"/>
          <c:xMode val="edge"/>
          <c:yMode val="edge"/>
          <c:x val="7.3819019589343893E-2"/>
          <c:y val="0.16790036662083921"/>
          <c:w val="0.86314599483204135"/>
          <c:h val="0.66858517685289365"/>
        </c:manualLayout>
      </c:layout>
      <c:lineChart>
        <c:grouping val="standard"/>
        <c:varyColors val="0"/>
        <c:ser>
          <c:idx val="0"/>
          <c:order val="0"/>
          <c:tx>
            <c:strRef>
              <c:f>'Deseasonalised XmR'!$D$1</c:f>
              <c:strCache>
                <c:ptCount val="1"/>
                <c:pt idx="0">
                  <c:v>Moving Ranges</c:v>
                </c:pt>
              </c:strCache>
            </c:strRef>
          </c:tx>
          <c:spPr>
            <a:ln w="12700">
              <a:solidFill>
                <a:schemeClr val="bg1">
                  <a:lumMod val="50000"/>
                </a:schemeClr>
              </a:solidFill>
            </a:ln>
          </c:spPr>
          <c:marker>
            <c:symbol val="diamond"/>
            <c:size val="5"/>
            <c:spPr>
              <a:solidFill>
                <a:schemeClr val="bg1">
                  <a:lumMod val="65000"/>
                </a:schemeClr>
              </a:solidFill>
              <a:ln>
                <a:solidFill>
                  <a:schemeClr val="bg1">
                    <a:lumMod val="65000"/>
                  </a:schemeClr>
                </a:solidFill>
              </a:ln>
            </c:spPr>
          </c:marker>
          <c:cat>
            <c:numRef>
              <c:f>'Deseasonalised XmR'!$A$2:$A$49</c:f>
              <c:numCache>
                <c:formatCode>[$-409]mmm\-yy;@</c:formatCode>
                <c:ptCount val="48"/>
                <c:pt idx="0">
                  <c:v>39639</c:v>
                </c:pt>
                <c:pt idx="1">
                  <c:v>39670</c:v>
                </c:pt>
                <c:pt idx="2">
                  <c:v>39701</c:v>
                </c:pt>
                <c:pt idx="3">
                  <c:v>39731</c:v>
                </c:pt>
                <c:pt idx="4">
                  <c:v>39762</c:v>
                </c:pt>
                <c:pt idx="5">
                  <c:v>39792</c:v>
                </c:pt>
                <c:pt idx="6">
                  <c:v>39823</c:v>
                </c:pt>
                <c:pt idx="7">
                  <c:v>39854</c:v>
                </c:pt>
                <c:pt idx="8">
                  <c:v>39882</c:v>
                </c:pt>
                <c:pt idx="9">
                  <c:v>39913</c:v>
                </c:pt>
                <c:pt idx="10">
                  <c:v>39943</c:v>
                </c:pt>
                <c:pt idx="11">
                  <c:v>39974</c:v>
                </c:pt>
                <c:pt idx="12">
                  <c:v>40004</c:v>
                </c:pt>
                <c:pt idx="13">
                  <c:v>40035</c:v>
                </c:pt>
                <c:pt idx="14">
                  <c:v>40066</c:v>
                </c:pt>
                <c:pt idx="15">
                  <c:v>40096</c:v>
                </c:pt>
                <c:pt idx="16">
                  <c:v>40127</c:v>
                </c:pt>
                <c:pt idx="17">
                  <c:v>40157</c:v>
                </c:pt>
                <c:pt idx="18">
                  <c:v>40188</c:v>
                </c:pt>
                <c:pt idx="19">
                  <c:v>40219</c:v>
                </c:pt>
                <c:pt idx="20">
                  <c:v>40247</c:v>
                </c:pt>
                <c:pt idx="21">
                  <c:v>40278</c:v>
                </c:pt>
                <c:pt idx="22">
                  <c:v>40308</c:v>
                </c:pt>
                <c:pt idx="23">
                  <c:v>40339</c:v>
                </c:pt>
                <c:pt idx="24">
                  <c:v>40369</c:v>
                </c:pt>
                <c:pt idx="25">
                  <c:v>40400</c:v>
                </c:pt>
                <c:pt idx="26">
                  <c:v>40431</c:v>
                </c:pt>
                <c:pt idx="27">
                  <c:v>40482</c:v>
                </c:pt>
                <c:pt idx="28">
                  <c:v>40512</c:v>
                </c:pt>
                <c:pt idx="29">
                  <c:v>40513</c:v>
                </c:pt>
                <c:pt idx="30">
                  <c:v>40544</c:v>
                </c:pt>
                <c:pt idx="31">
                  <c:v>40575</c:v>
                </c:pt>
                <c:pt idx="32">
                  <c:v>40633</c:v>
                </c:pt>
                <c:pt idx="33">
                  <c:v>40634</c:v>
                </c:pt>
                <c:pt idx="34">
                  <c:v>40694</c:v>
                </c:pt>
                <c:pt idx="35">
                  <c:v>40724</c:v>
                </c:pt>
                <c:pt idx="36">
                  <c:v>40755</c:v>
                </c:pt>
                <c:pt idx="37">
                  <c:v>40786</c:v>
                </c:pt>
                <c:pt idx="38">
                  <c:v>40816</c:v>
                </c:pt>
                <c:pt idx="39">
                  <c:v>40847</c:v>
                </c:pt>
                <c:pt idx="40">
                  <c:v>40877</c:v>
                </c:pt>
                <c:pt idx="41">
                  <c:v>40878</c:v>
                </c:pt>
                <c:pt idx="42">
                  <c:v>40909</c:v>
                </c:pt>
                <c:pt idx="43">
                  <c:v>40940</c:v>
                </c:pt>
                <c:pt idx="44">
                  <c:v>40999</c:v>
                </c:pt>
                <c:pt idx="45">
                  <c:v>41000</c:v>
                </c:pt>
                <c:pt idx="46">
                  <c:v>41060</c:v>
                </c:pt>
                <c:pt idx="47">
                  <c:v>41090</c:v>
                </c:pt>
              </c:numCache>
            </c:numRef>
          </c:cat>
          <c:val>
            <c:numRef>
              <c:f>'Deseasonalised XmR'!$D$2:$D$49</c:f>
              <c:numCache>
                <c:formatCode>_(* #,##0_);_(* \(#,##0\);_(* "-"??_);_(@_)</c:formatCode>
                <c:ptCount val="48"/>
                <c:pt idx="1">
                  <c:v>1037966.6737352721</c:v>
                </c:pt>
                <c:pt idx="2">
                  <c:v>597864.04082557559</c:v>
                </c:pt>
                <c:pt idx="3">
                  <c:v>2327922.0703671165</c:v>
                </c:pt>
                <c:pt idx="4">
                  <c:v>2862028.7746163756</c:v>
                </c:pt>
                <c:pt idx="5">
                  <c:v>133955.67813563347</c:v>
                </c:pt>
                <c:pt idx="6">
                  <c:v>2962906.374394346</c:v>
                </c:pt>
                <c:pt idx="7">
                  <c:v>2466125.7301301323</c:v>
                </c:pt>
                <c:pt idx="8">
                  <c:v>286007.43054270372</c:v>
                </c:pt>
                <c:pt idx="9">
                  <c:v>1196678.3527262099</c:v>
                </c:pt>
                <c:pt idx="10">
                  <c:v>5041112.0305025838</c:v>
                </c:pt>
                <c:pt idx="11">
                  <c:v>3336602.3289987817</c:v>
                </c:pt>
                <c:pt idx="12">
                  <c:v>2043309.0993512571</c:v>
                </c:pt>
                <c:pt idx="13">
                  <c:v>1762747.1682135947</c:v>
                </c:pt>
                <c:pt idx="14">
                  <c:v>2800952.5278914049</c:v>
                </c:pt>
                <c:pt idx="15">
                  <c:v>303201.89974834025</c:v>
                </c:pt>
                <c:pt idx="16">
                  <c:v>27795.822257295251</c:v>
                </c:pt>
                <c:pt idx="17">
                  <c:v>1229479.0123633482</c:v>
                </c:pt>
                <c:pt idx="18">
                  <c:v>1166377.1292308457</c:v>
                </c:pt>
                <c:pt idx="19">
                  <c:v>1797228.3403206915</c:v>
                </c:pt>
                <c:pt idx="20">
                  <c:v>1004186.0663751997</c:v>
                </c:pt>
                <c:pt idx="21">
                  <c:v>898096.51015010104</c:v>
                </c:pt>
                <c:pt idx="22">
                  <c:v>3813033.2394855767</c:v>
                </c:pt>
                <c:pt idx="23">
                  <c:v>4265958.2713422813</c:v>
                </c:pt>
                <c:pt idx="24">
                  <c:v>584176.66387561709</c:v>
                </c:pt>
                <c:pt idx="25">
                  <c:v>1071348.6711841039</c:v>
                </c:pt>
                <c:pt idx="26">
                  <c:v>881478.26772135496</c:v>
                </c:pt>
                <c:pt idx="27">
                  <c:v>852946.07554643229</c:v>
                </c:pt>
                <c:pt idx="28">
                  <c:v>1737428.4312087484</c:v>
                </c:pt>
                <c:pt idx="29">
                  <c:v>2358559.5620977171</c:v>
                </c:pt>
                <c:pt idx="30">
                  <c:v>184312.23863247409</c:v>
                </c:pt>
                <c:pt idx="31">
                  <c:v>1188516.1958090216</c:v>
                </c:pt>
                <c:pt idx="32">
                  <c:v>481991.51657525823</c:v>
                </c:pt>
                <c:pt idx="33">
                  <c:v>826708.18667473644</c:v>
                </c:pt>
                <c:pt idx="34">
                  <c:v>3524812.8395812064</c:v>
                </c:pt>
                <c:pt idx="35">
                  <c:v>2392890.0916956328</c:v>
                </c:pt>
                <c:pt idx="36">
                  <c:v>2413536.1081145257</c:v>
                </c:pt>
                <c:pt idx="37">
                  <c:v>182116.26523486525</c:v>
                </c:pt>
                <c:pt idx="38">
                  <c:v>3048641.553954374</c:v>
                </c:pt>
                <c:pt idx="39">
                  <c:v>2415600.6931456551</c:v>
                </c:pt>
                <c:pt idx="40">
                  <c:v>3963295.6897093691</c:v>
                </c:pt>
                <c:pt idx="41">
                  <c:v>1199771.2768727764</c:v>
                </c:pt>
                <c:pt idx="42">
                  <c:v>1459124.4565237947</c:v>
                </c:pt>
                <c:pt idx="43">
                  <c:v>1418496.8614908271</c:v>
                </c:pt>
                <c:pt idx="44">
                  <c:v>730280.54312684759</c:v>
                </c:pt>
                <c:pt idx="45">
                  <c:v>1034430.6957431026</c:v>
                </c:pt>
                <c:pt idx="46">
                  <c:v>2963784.4098057523</c:v>
                </c:pt>
                <c:pt idx="47">
                  <c:v>3689120.313049607</c:v>
                </c:pt>
              </c:numCache>
            </c:numRef>
          </c:val>
          <c:smooth val="0"/>
        </c:ser>
        <c:ser>
          <c:idx val="1"/>
          <c:order val="1"/>
          <c:tx>
            <c:strRef>
              <c:f>'Deseasonalised XmR'!$E$1</c:f>
              <c:strCache>
                <c:ptCount val="1"/>
                <c:pt idx="0">
                  <c:v>Average Moving Range</c:v>
                </c:pt>
              </c:strCache>
            </c:strRef>
          </c:tx>
          <c:spPr>
            <a:ln w="12700">
              <a:solidFill>
                <a:srgbClr val="C0C0C0"/>
              </a:solidFill>
              <a:prstDash val="solid"/>
            </a:ln>
          </c:spPr>
          <c:marker>
            <c:symbol val="none"/>
          </c:marker>
          <c:cat>
            <c:numRef>
              <c:f>'Deseasonalised XmR'!$A$2:$A$49</c:f>
              <c:numCache>
                <c:formatCode>[$-409]mmm\-yy;@</c:formatCode>
                <c:ptCount val="48"/>
                <c:pt idx="0">
                  <c:v>39639</c:v>
                </c:pt>
                <c:pt idx="1">
                  <c:v>39670</c:v>
                </c:pt>
                <c:pt idx="2">
                  <c:v>39701</c:v>
                </c:pt>
                <c:pt idx="3">
                  <c:v>39731</c:v>
                </c:pt>
                <c:pt idx="4">
                  <c:v>39762</c:v>
                </c:pt>
                <c:pt idx="5">
                  <c:v>39792</c:v>
                </c:pt>
                <c:pt idx="6">
                  <c:v>39823</c:v>
                </c:pt>
                <c:pt idx="7">
                  <c:v>39854</c:v>
                </c:pt>
                <c:pt idx="8">
                  <c:v>39882</c:v>
                </c:pt>
                <c:pt idx="9">
                  <c:v>39913</c:v>
                </c:pt>
                <c:pt idx="10">
                  <c:v>39943</c:v>
                </c:pt>
                <c:pt idx="11">
                  <c:v>39974</c:v>
                </c:pt>
                <c:pt idx="12">
                  <c:v>40004</c:v>
                </c:pt>
                <c:pt idx="13">
                  <c:v>40035</c:v>
                </c:pt>
                <c:pt idx="14">
                  <c:v>40066</c:v>
                </c:pt>
                <c:pt idx="15">
                  <c:v>40096</c:v>
                </c:pt>
                <c:pt idx="16">
                  <c:v>40127</c:v>
                </c:pt>
                <c:pt idx="17">
                  <c:v>40157</c:v>
                </c:pt>
                <c:pt idx="18">
                  <c:v>40188</c:v>
                </c:pt>
                <c:pt idx="19">
                  <c:v>40219</c:v>
                </c:pt>
                <c:pt idx="20">
                  <c:v>40247</c:v>
                </c:pt>
                <c:pt idx="21">
                  <c:v>40278</c:v>
                </c:pt>
                <c:pt idx="22">
                  <c:v>40308</c:v>
                </c:pt>
                <c:pt idx="23">
                  <c:v>40339</c:v>
                </c:pt>
                <c:pt idx="24">
                  <c:v>40369</c:v>
                </c:pt>
                <c:pt idx="25">
                  <c:v>40400</c:v>
                </c:pt>
                <c:pt idx="26">
                  <c:v>40431</c:v>
                </c:pt>
                <c:pt idx="27">
                  <c:v>40482</c:v>
                </c:pt>
                <c:pt idx="28">
                  <c:v>40512</c:v>
                </c:pt>
                <c:pt idx="29">
                  <c:v>40513</c:v>
                </c:pt>
                <c:pt idx="30">
                  <c:v>40544</c:v>
                </c:pt>
                <c:pt idx="31">
                  <c:v>40575</c:v>
                </c:pt>
                <c:pt idx="32">
                  <c:v>40633</c:v>
                </c:pt>
                <c:pt idx="33">
                  <c:v>40634</c:v>
                </c:pt>
                <c:pt idx="34">
                  <c:v>40694</c:v>
                </c:pt>
                <c:pt idx="35">
                  <c:v>40724</c:v>
                </c:pt>
                <c:pt idx="36">
                  <c:v>40755</c:v>
                </c:pt>
                <c:pt idx="37">
                  <c:v>40786</c:v>
                </c:pt>
                <c:pt idx="38">
                  <c:v>40816</c:v>
                </c:pt>
                <c:pt idx="39">
                  <c:v>40847</c:v>
                </c:pt>
                <c:pt idx="40">
                  <c:v>40877</c:v>
                </c:pt>
                <c:pt idx="41">
                  <c:v>40878</c:v>
                </c:pt>
                <c:pt idx="42">
                  <c:v>40909</c:v>
                </c:pt>
                <c:pt idx="43">
                  <c:v>40940</c:v>
                </c:pt>
                <c:pt idx="44">
                  <c:v>40999</c:v>
                </c:pt>
                <c:pt idx="45">
                  <c:v>41000</c:v>
                </c:pt>
                <c:pt idx="46">
                  <c:v>41060</c:v>
                </c:pt>
                <c:pt idx="47">
                  <c:v>41090</c:v>
                </c:pt>
              </c:numCache>
            </c:numRef>
          </c:cat>
          <c:val>
            <c:numRef>
              <c:f>'Deseasonalised XmR'!$E$2:$E$49</c:f>
              <c:numCache>
                <c:formatCode>_(* #,##0_);_(* \(#,##0\);_(* "-"??_);_(@_)</c:formatCode>
                <c:ptCount val="48"/>
                <c:pt idx="1">
                  <c:v>1391947.4475359947</c:v>
                </c:pt>
                <c:pt idx="2">
                  <c:v>1391947.4475359947</c:v>
                </c:pt>
                <c:pt idx="3">
                  <c:v>1391947.4475359947</c:v>
                </c:pt>
                <c:pt idx="4">
                  <c:v>1391947.4475359947</c:v>
                </c:pt>
                <c:pt idx="5">
                  <c:v>1391947.4475359947</c:v>
                </c:pt>
                <c:pt idx="6">
                  <c:v>1391947.4475359947</c:v>
                </c:pt>
                <c:pt idx="7">
                  <c:v>1391947.4475359947</c:v>
                </c:pt>
                <c:pt idx="8">
                  <c:v>1391947.4475359947</c:v>
                </c:pt>
                <c:pt idx="9">
                  <c:v>1391947.4475359947</c:v>
                </c:pt>
                <c:pt idx="10">
                  <c:v>1391947.4475359947</c:v>
                </c:pt>
                <c:pt idx="11">
                  <c:v>1391947.4475359947</c:v>
                </c:pt>
                <c:pt idx="12">
                  <c:v>1391947.4475359947</c:v>
                </c:pt>
                <c:pt idx="13">
                  <c:v>1215092.2599508048</c:v>
                </c:pt>
                <c:pt idx="14">
                  <c:v>1215092.2599508048</c:v>
                </c:pt>
                <c:pt idx="15">
                  <c:v>1215092.2599508048</c:v>
                </c:pt>
                <c:pt idx="16">
                  <c:v>1215092.2599508048</c:v>
                </c:pt>
                <c:pt idx="17">
                  <c:v>1215092.2599508048</c:v>
                </c:pt>
                <c:pt idx="18">
                  <c:v>1215092.2599508048</c:v>
                </c:pt>
                <c:pt idx="19">
                  <c:v>1215092.2599508048</c:v>
                </c:pt>
                <c:pt idx="20">
                  <c:v>1215092.2599508048</c:v>
                </c:pt>
                <c:pt idx="21">
                  <c:v>1215092.2599508048</c:v>
                </c:pt>
                <c:pt idx="22">
                  <c:v>1215092.2599508048</c:v>
                </c:pt>
                <c:pt idx="23">
                  <c:v>1215092.2599508048</c:v>
                </c:pt>
                <c:pt idx="24">
                  <c:v>1215092.2599508048</c:v>
                </c:pt>
                <c:pt idx="25">
                  <c:v>1215092.2599508048</c:v>
                </c:pt>
                <c:pt idx="26">
                  <c:v>1215092.2599508048</c:v>
                </c:pt>
                <c:pt idx="27">
                  <c:v>1215092.2599508048</c:v>
                </c:pt>
                <c:pt idx="28">
                  <c:v>1215092.2599508048</c:v>
                </c:pt>
                <c:pt idx="29">
                  <c:v>1215092.2599508048</c:v>
                </c:pt>
                <c:pt idx="30">
                  <c:v>1215092.2599508048</c:v>
                </c:pt>
                <c:pt idx="31">
                  <c:v>1215092.2599508048</c:v>
                </c:pt>
                <c:pt idx="32">
                  <c:v>1215092.2599508048</c:v>
                </c:pt>
                <c:pt idx="33">
                  <c:v>1215092.2599508048</c:v>
                </c:pt>
                <c:pt idx="34">
                  <c:v>1215092.2599508048</c:v>
                </c:pt>
                <c:pt idx="35">
                  <c:v>1215092.2599508048</c:v>
                </c:pt>
                <c:pt idx="36">
                  <c:v>1215092.2599508048</c:v>
                </c:pt>
                <c:pt idx="37">
                  <c:v>1215092.2599508048</c:v>
                </c:pt>
                <c:pt idx="38">
                  <c:v>1215092.2599508048</c:v>
                </c:pt>
                <c:pt idx="39">
                  <c:v>1215092.2599508048</c:v>
                </c:pt>
                <c:pt idx="40">
                  <c:v>1215092.2599508048</c:v>
                </c:pt>
                <c:pt idx="41">
                  <c:v>1215092.2599508048</c:v>
                </c:pt>
                <c:pt idx="42">
                  <c:v>1215092.2599508048</c:v>
                </c:pt>
                <c:pt idx="43">
                  <c:v>1215092.2599508048</c:v>
                </c:pt>
                <c:pt idx="44">
                  <c:v>1215092.2599508048</c:v>
                </c:pt>
                <c:pt idx="45">
                  <c:v>1215092.2599508048</c:v>
                </c:pt>
                <c:pt idx="46">
                  <c:v>1215092.2599508048</c:v>
                </c:pt>
                <c:pt idx="47">
                  <c:v>1215092.2599508048</c:v>
                </c:pt>
              </c:numCache>
            </c:numRef>
          </c:val>
          <c:smooth val="0"/>
        </c:ser>
        <c:ser>
          <c:idx val="3"/>
          <c:order val="2"/>
          <c:tx>
            <c:strRef>
              <c:f>'Deseasonalised XmR'!$F$1</c:f>
              <c:strCache>
                <c:ptCount val="1"/>
                <c:pt idx="0">
                  <c:v>Upper Range Limit</c:v>
                </c:pt>
              </c:strCache>
            </c:strRef>
          </c:tx>
          <c:spPr>
            <a:ln w="15875">
              <a:solidFill>
                <a:schemeClr val="tx2">
                  <a:lumMod val="60000"/>
                  <a:lumOff val="40000"/>
                </a:schemeClr>
              </a:solidFill>
              <a:prstDash val="dash"/>
            </a:ln>
          </c:spPr>
          <c:marker>
            <c:symbol val="none"/>
          </c:marker>
          <c:cat>
            <c:numRef>
              <c:f>'Deseasonalised XmR'!$A$2:$A$49</c:f>
              <c:numCache>
                <c:formatCode>[$-409]mmm\-yy;@</c:formatCode>
                <c:ptCount val="48"/>
                <c:pt idx="0">
                  <c:v>39639</c:v>
                </c:pt>
                <c:pt idx="1">
                  <c:v>39670</c:v>
                </c:pt>
                <c:pt idx="2">
                  <c:v>39701</c:v>
                </c:pt>
                <c:pt idx="3">
                  <c:v>39731</c:v>
                </c:pt>
                <c:pt idx="4">
                  <c:v>39762</c:v>
                </c:pt>
                <c:pt idx="5">
                  <c:v>39792</c:v>
                </c:pt>
                <c:pt idx="6">
                  <c:v>39823</c:v>
                </c:pt>
                <c:pt idx="7">
                  <c:v>39854</c:v>
                </c:pt>
                <c:pt idx="8">
                  <c:v>39882</c:v>
                </c:pt>
                <c:pt idx="9">
                  <c:v>39913</c:v>
                </c:pt>
                <c:pt idx="10">
                  <c:v>39943</c:v>
                </c:pt>
                <c:pt idx="11">
                  <c:v>39974</c:v>
                </c:pt>
                <c:pt idx="12">
                  <c:v>40004</c:v>
                </c:pt>
                <c:pt idx="13">
                  <c:v>40035</c:v>
                </c:pt>
                <c:pt idx="14">
                  <c:v>40066</c:v>
                </c:pt>
                <c:pt idx="15">
                  <c:v>40096</c:v>
                </c:pt>
                <c:pt idx="16">
                  <c:v>40127</c:v>
                </c:pt>
                <c:pt idx="17">
                  <c:v>40157</c:v>
                </c:pt>
                <c:pt idx="18">
                  <c:v>40188</c:v>
                </c:pt>
                <c:pt idx="19">
                  <c:v>40219</c:v>
                </c:pt>
                <c:pt idx="20">
                  <c:v>40247</c:v>
                </c:pt>
                <c:pt idx="21">
                  <c:v>40278</c:v>
                </c:pt>
                <c:pt idx="22">
                  <c:v>40308</c:v>
                </c:pt>
                <c:pt idx="23">
                  <c:v>40339</c:v>
                </c:pt>
                <c:pt idx="24">
                  <c:v>40369</c:v>
                </c:pt>
                <c:pt idx="25">
                  <c:v>40400</c:v>
                </c:pt>
                <c:pt idx="26">
                  <c:v>40431</c:v>
                </c:pt>
                <c:pt idx="27">
                  <c:v>40482</c:v>
                </c:pt>
                <c:pt idx="28">
                  <c:v>40512</c:v>
                </c:pt>
                <c:pt idx="29">
                  <c:v>40513</c:v>
                </c:pt>
                <c:pt idx="30">
                  <c:v>40544</c:v>
                </c:pt>
                <c:pt idx="31">
                  <c:v>40575</c:v>
                </c:pt>
                <c:pt idx="32">
                  <c:v>40633</c:v>
                </c:pt>
                <c:pt idx="33">
                  <c:v>40634</c:v>
                </c:pt>
                <c:pt idx="34">
                  <c:v>40694</c:v>
                </c:pt>
                <c:pt idx="35">
                  <c:v>40724</c:v>
                </c:pt>
                <c:pt idx="36">
                  <c:v>40755</c:v>
                </c:pt>
                <c:pt idx="37">
                  <c:v>40786</c:v>
                </c:pt>
                <c:pt idx="38">
                  <c:v>40816</c:v>
                </c:pt>
                <c:pt idx="39">
                  <c:v>40847</c:v>
                </c:pt>
                <c:pt idx="40">
                  <c:v>40877</c:v>
                </c:pt>
                <c:pt idx="41">
                  <c:v>40878</c:v>
                </c:pt>
                <c:pt idx="42">
                  <c:v>40909</c:v>
                </c:pt>
                <c:pt idx="43">
                  <c:v>40940</c:v>
                </c:pt>
                <c:pt idx="44">
                  <c:v>40999</c:v>
                </c:pt>
                <c:pt idx="45">
                  <c:v>41000</c:v>
                </c:pt>
                <c:pt idx="46">
                  <c:v>41060</c:v>
                </c:pt>
                <c:pt idx="47">
                  <c:v>41090</c:v>
                </c:pt>
              </c:numCache>
            </c:numRef>
          </c:cat>
          <c:val>
            <c:numRef>
              <c:f>'Deseasonalised XmR'!$F$2:$F$49</c:f>
              <c:numCache>
                <c:formatCode>_(* #,##0_);_(* \(#,##0\);_(* "-"??_);_(@_)</c:formatCode>
                <c:ptCount val="48"/>
                <c:pt idx="1">
                  <c:v>4551668.1534427023</c:v>
                </c:pt>
                <c:pt idx="2">
                  <c:v>4551668.1534427023</c:v>
                </c:pt>
                <c:pt idx="3">
                  <c:v>4551668.1534427023</c:v>
                </c:pt>
                <c:pt idx="4">
                  <c:v>4551668.1534427023</c:v>
                </c:pt>
                <c:pt idx="5">
                  <c:v>4551668.1534427023</c:v>
                </c:pt>
                <c:pt idx="6">
                  <c:v>4551668.1534427023</c:v>
                </c:pt>
                <c:pt idx="7">
                  <c:v>4551668.1534427023</c:v>
                </c:pt>
                <c:pt idx="8">
                  <c:v>4551668.1534427023</c:v>
                </c:pt>
                <c:pt idx="9">
                  <c:v>4551668.1534427023</c:v>
                </c:pt>
                <c:pt idx="10">
                  <c:v>4551668.1534427023</c:v>
                </c:pt>
                <c:pt idx="11">
                  <c:v>4551668.1534427023</c:v>
                </c:pt>
                <c:pt idx="12">
                  <c:v>4551668.1534427023</c:v>
                </c:pt>
                <c:pt idx="13">
                  <c:v>3973351.6900391318</c:v>
                </c:pt>
                <c:pt idx="14">
                  <c:v>3973351.6900391318</c:v>
                </c:pt>
                <c:pt idx="15">
                  <c:v>3973351.6900391318</c:v>
                </c:pt>
                <c:pt idx="16">
                  <c:v>3973351.6900391318</c:v>
                </c:pt>
                <c:pt idx="17">
                  <c:v>3973351.6900391318</c:v>
                </c:pt>
                <c:pt idx="18">
                  <c:v>3973351.6900391318</c:v>
                </c:pt>
                <c:pt idx="19">
                  <c:v>3973351.6900391318</c:v>
                </c:pt>
                <c:pt idx="20">
                  <c:v>3973351.6900391318</c:v>
                </c:pt>
                <c:pt idx="21">
                  <c:v>3973351.6900391318</c:v>
                </c:pt>
                <c:pt idx="22">
                  <c:v>3973351.6900391318</c:v>
                </c:pt>
                <c:pt idx="23">
                  <c:v>3973351.6900391318</c:v>
                </c:pt>
                <c:pt idx="24">
                  <c:v>3973351.6900391318</c:v>
                </c:pt>
                <c:pt idx="25">
                  <c:v>3973351.6900391318</c:v>
                </c:pt>
                <c:pt idx="26">
                  <c:v>3973351.6900391318</c:v>
                </c:pt>
                <c:pt idx="27">
                  <c:v>3973351.6900391318</c:v>
                </c:pt>
                <c:pt idx="28">
                  <c:v>3973351.6900391318</c:v>
                </c:pt>
                <c:pt idx="29">
                  <c:v>3973351.6900391318</c:v>
                </c:pt>
                <c:pt idx="30">
                  <c:v>3973351.6900391318</c:v>
                </c:pt>
                <c:pt idx="31">
                  <c:v>3973351.6900391318</c:v>
                </c:pt>
                <c:pt idx="32">
                  <c:v>3973351.6900391318</c:v>
                </c:pt>
                <c:pt idx="33">
                  <c:v>3973351.6900391318</c:v>
                </c:pt>
                <c:pt idx="34">
                  <c:v>3973351.6900391318</c:v>
                </c:pt>
                <c:pt idx="35">
                  <c:v>3973351.6900391318</c:v>
                </c:pt>
                <c:pt idx="36">
                  <c:v>3973351.6900391318</c:v>
                </c:pt>
                <c:pt idx="37">
                  <c:v>3973351.6900391318</c:v>
                </c:pt>
                <c:pt idx="38">
                  <c:v>3973351.6900391318</c:v>
                </c:pt>
                <c:pt idx="39">
                  <c:v>3973351.6900391318</c:v>
                </c:pt>
                <c:pt idx="40">
                  <c:v>3973351.6900391318</c:v>
                </c:pt>
                <c:pt idx="41">
                  <c:v>3973351.6900391318</c:v>
                </c:pt>
                <c:pt idx="42">
                  <c:v>3973351.6900391318</c:v>
                </c:pt>
                <c:pt idx="43">
                  <c:v>3973351.6900391318</c:v>
                </c:pt>
                <c:pt idx="44">
                  <c:v>3973351.6900391318</c:v>
                </c:pt>
                <c:pt idx="45">
                  <c:v>3973351.6900391318</c:v>
                </c:pt>
                <c:pt idx="46">
                  <c:v>3973351.6900391318</c:v>
                </c:pt>
                <c:pt idx="47">
                  <c:v>3973351.6900391318</c:v>
                </c:pt>
              </c:numCache>
            </c:numRef>
          </c:val>
          <c:smooth val="0"/>
        </c:ser>
        <c:ser>
          <c:idx val="5"/>
          <c:order val="3"/>
          <c:tx>
            <c:strRef>
              <c:f>'Deseasonalised XmR'!$J$1</c:f>
              <c:strCache>
                <c:ptCount val="1"/>
                <c:pt idx="0">
                  <c:v>Central Line Target</c:v>
                </c:pt>
              </c:strCache>
            </c:strRef>
          </c:tx>
          <c:spPr>
            <a:ln w="28575">
              <a:noFill/>
            </a:ln>
          </c:spPr>
          <c:marker>
            <c:symbol val="circle"/>
            <c:size val="6"/>
            <c:spPr>
              <a:solidFill>
                <a:schemeClr val="tx2">
                  <a:lumMod val="60000"/>
                  <a:lumOff val="40000"/>
                </a:schemeClr>
              </a:solidFill>
              <a:ln>
                <a:solidFill>
                  <a:schemeClr val="tx2">
                    <a:lumMod val="60000"/>
                    <a:lumOff val="40000"/>
                  </a:schemeClr>
                </a:solidFill>
                <a:prstDash val="solid"/>
              </a:ln>
            </c:spPr>
          </c:marker>
          <c:cat>
            <c:numRef>
              <c:f>'Deseasonalised XmR'!$A$2:$A$11</c:f>
              <c:numCache>
                <c:formatCode>[$-409]mmm\-yy;@</c:formatCode>
                <c:ptCount val="10"/>
                <c:pt idx="0">
                  <c:v>39639</c:v>
                </c:pt>
                <c:pt idx="1">
                  <c:v>39670</c:v>
                </c:pt>
                <c:pt idx="2">
                  <c:v>39701</c:v>
                </c:pt>
                <c:pt idx="3">
                  <c:v>39731</c:v>
                </c:pt>
                <c:pt idx="4">
                  <c:v>39762</c:v>
                </c:pt>
                <c:pt idx="5">
                  <c:v>39792</c:v>
                </c:pt>
                <c:pt idx="6">
                  <c:v>39823</c:v>
                </c:pt>
                <c:pt idx="7">
                  <c:v>39854</c:v>
                </c:pt>
                <c:pt idx="8">
                  <c:v>39882</c:v>
                </c:pt>
                <c:pt idx="9">
                  <c:v>39913</c:v>
                </c:pt>
              </c:numCache>
            </c:numRef>
          </c:cat>
          <c:val>
            <c:numRef>
              <c:f>'Deseasonalised XmR'!$J$2:$J$11</c:f>
              <c:numCache>
                <c:formatCode>0.0</c:formatCode>
                <c:ptCount val="10"/>
              </c:numCache>
            </c:numRef>
          </c:val>
          <c:smooth val="0"/>
        </c:ser>
        <c:ser>
          <c:idx val="4"/>
          <c:order val="4"/>
          <c:tx>
            <c:strRef>
              <c:f>'Deseasonalised XmR'!$I$1</c:f>
              <c:strCache>
                <c:ptCount val="1"/>
                <c:pt idx="0">
                  <c:v>Lower Natural Process Limit Target</c:v>
                </c:pt>
              </c:strCache>
            </c:strRef>
          </c:tx>
          <c:spPr>
            <a:ln w="28575">
              <a:noFill/>
            </a:ln>
          </c:spPr>
          <c:marker>
            <c:symbol val="circle"/>
            <c:size val="5"/>
            <c:spPr>
              <a:noFill/>
              <a:ln>
                <a:solidFill>
                  <a:srgbClr val="008000"/>
                </a:solidFill>
                <a:prstDash val="solid"/>
              </a:ln>
            </c:spPr>
          </c:marker>
          <c:cat>
            <c:numRef>
              <c:f>'Deseasonalised XmR'!$A$2:$A$17</c:f>
              <c:numCache>
                <c:formatCode>[$-409]mmm\-yy;@</c:formatCode>
                <c:ptCount val="16"/>
                <c:pt idx="0">
                  <c:v>39639</c:v>
                </c:pt>
                <c:pt idx="1">
                  <c:v>39670</c:v>
                </c:pt>
                <c:pt idx="2">
                  <c:v>39701</c:v>
                </c:pt>
                <c:pt idx="3">
                  <c:v>39731</c:v>
                </c:pt>
                <c:pt idx="4">
                  <c:v>39762</c:v>
                </c:pt>
                <c:pt idx="5">
                  <c:v>39792</c:v>
                </c:pt>
                <c:pt idx="6">
                  <c:v>39823</c:v>
                </c:pt>
                <c:pt idx="7">
                  <c:v>39854</c:v>
                </c:pt>
                <c:pt idx="8">
                  <c:v>39882</c:v>
                </c:pt>
                <c:pt idx="9">
                  <c:v>39913</c:v>
                </c:pt>
                <c:pt idx="10">
                  <c:v>39943</c:v>
                </c:pt>
                <c:pt idx="11">
                  <c:v>39974</c:v>
                </c:pt>
                <c:pt idx="12">
                  <c:v>40004</c:v>
                </c:pt>
                <c:pt idx="13">
                  <c:v>40035</c:v>
                </c:pt>
                <c:pt idx="14">
                  <c:v>40066</c:v>
                </c:pt>
                <c:pt idx="15">
                  <c:v>40096</c:v>
                </c:pt>
              </c:numCache>
            </c:numRef>
          </c:cat>
          <c:val>
            <c:numRef>
              <c:f>'Deseasonalised XmR'!$I$2:$I$13</c:f>
              <c:numCache>
                <c:formatCode>0.0</c:formatCode>
                <c:ptCount val="12"/>
              </c:numCache>
            </c:numRef>
          </c:val>
          <c:smooth val="0"/>
        </c:ser>
        <c:ser>
          <c:idx val="6"/>
          <c:order val="5"/>
          <c:tx>
            <c:strRef>
              <c:f>'Deseasonalised XmR'!$K$1</c:f>
              <c:strCache>
                <c:ptCount val="1"/>
                <c:pt idx="0">
                  <c:v>Upper Natural Process Limit Target</c:v>
                </c:pt>
              </c:strCache>
            </c:strRef>
          </c:tx>
          <c:spPr>
            <a:ln w="28575">
              <a:noFill/>
            </a:ln>
          </c:spPr>
          <c:marker>
            <c:symbol val="dash"/>
            <c:size val="5"/>
            <c:spPr>
              <a:noFill/>
              <a:ln>
                <a:solidFill>
                  <a:srgbClr val="008000"/>
                </a:solidFill>
                <a:prstDash val="solid"/>
              </a:ln>
            </c:spPr>
          </c:marker>
          <c:cat>
            <c:numRef>
              <c:f>'Deseasonalised XmR'!$A$2:$A$17</c:f>
              <c:numCache>
                <c:formatCode>[$-409]mmm\-yy;@</c:formatCode>
                <c:ptCount val="16"/>
                <c:pt idx="0">
                  <c:v>39639</c:v>
                </c:pt>
                <c:pt idx="1">
                  <c:v>39670</c:v>
                </c:pt>
                <c:pt idx="2">
                  <c:v>39701</c:v>
                </c:pt>
                <c:pt idx="3">
                  <c:v>39731</c:v>
                </c:pt>
                <c:pt idx="4">
                  <c:v>39762</c:v>
                </c:pt>
                <c:pt idx="5">
                  <c:v>39792</c:v>
                </c:pt>
                <c:pt idx="6">
                  <c:v>39823</c:v>
                </c:pt>
                <c:pt idx="7">
                  <c:v>39854</c:v>
                </c:pt>
                <c:pt idx="8">
                  <c:v>39882</c:v>
                </c:pt>
                <c:pt idx="9">
                  <c:v>39913</c:v>
                </c:pt>
                <c:pt idx="10">
                  <c:v>39943</c:v>
                </c:pt>
                <c:pt idx="11">
                  <c:v>39974</c:v>
                </c:pt>
                <c:pt idx="12">
                  <c:v>40004</c:v>
                </c:pt>
                <c:pt idx="13">
                  <c:v>40035</c:v>
                </c:pt>
                <c:pt idx="14">
                  <c:v>40066</c:v>
                </c:pt>
                <c:pt idx="15">
                  <c:v>40096</c:v>
                </c:pt>
              </c:numCache>
            </c:numRef>
          </c:cat>
          <c:val>
            <c:numRef>
              <c:f>'Deseasonalised XmR'!$K$2:$K$13</c:f>
              <c:numCache>
                <c:formatCode>0.0</c:formatCode>
                <c:ptCount val="12"/>
              </c:numCache>
            </c:numRef>
          </c:val>
          <c:smooth val="0"/>
        </c:ser>
        <c:dLbls>
          <c:showLegendKey val="0"/>
          <c:showVal val="0"/>
          <c:showCatName val="0"/>
          <c:showSerName val="0"/>
          <c:showPercent val="0"/>
          <c:showBubbleSize val="0"/>
        </c:dLbls>
        <c:marker val="1"/>
        <c:smooth val="0"/>
        <c:axId val="56279808"/>
        <c:axId val="56281728"/>
      </c:lineChart>
      <c:catAx>
        <c:axId val="56279808"/>
        <c:scaling>
          <c:orientation val="minMax"/>
        </c:scaling>
        <c:delete val="0"/>
        <c:axPos val="b"/>
        <c:numFmt formatCode="[$-409]mmm\-yy;@" sourceLinked="1"/>
        <c:majorTickMark val="out"/>
        <c:minorTickMark val="none"/>
        <c:tickLblPos val="nextTo"/>
        <c:spPr>
          <a:ln w="3175">
            <a:solidFill>
              <a:schemeClr val="bg1">
                <a:lumMod val="65000"/>
              </a:schemeClr>
            </a:solidFill>
            <a:prstDash val="solid"/>
          </a:ln>
        </c:spPr>
        <c:txPr>
          <a:bodyPr rot="-5400000" vert="horz"/>
          <a:lstStyle/>
          <a:p>
            <a:pPr>
              <a:defRPr sz="875" b="0" i="0" u="none" strike="noStrike" baseline="0">
                <a:solidFill>
                  <a:srgbClr val="969696"/>
                </a:solidFill>
                <a:latin typeface="Arial Narrow"/>
                <a:ea typeface="Arial Narrow"/>
                <a:cs typeface="Arial Narrow"/>
              </a:defRPr>
            </a:pPr>
            <a:endParaRPr lang="en-US"/>
          </a:p>
        </c:txPr>
        <c:crossAx val="56281728"/>
        <c:crosses val="autoZero"/>
        <c:auto val="0"/>
        <c:lblAlgn val="ctr"/>
        <c:lblOffset val="100"/>
        <c:tickLblSkip val="6"/>
        <c:tickMarkSkip val="1"/>
        <c:noMultiLvlLbl val="0"/>
      </c:catAx>
      <c:valAx>
        <c:axId val="56281728"/>
        <c:scaling>
          <c:orientation val="minMax"/>
        </c:scaling>
        <c:delete val="0"/>
        <c:axPos val="l"/>
        <c:numFmt formatCode="0" sourceLinked="0"/>
        <c:majorTickMark val="out"/>
        <c:minorTickMark val="none"/>
        <c:tickLblPos val="nextTo"/>
        <c:spPr>
          <a:ln w="3175">
            <a:solidFill>
              <a:schemeClr val="bg1">
                <a:lumMod val="65000"/>
              </a:schemeClr>
            </a:solidFill>
            <a:prstDash val="solid"/>
          </a:ln>
        </c:spPr>
        <c:txPr>
          <a:bodyPr rot="0" vert="horz"/>
          <a:lstStyle/>
          <a:p>
            <a:pPr>
              <a:defRPr sz="875" b="0" i="0" u="none" strike="noStrike" baseline="0">
                <a:solidFill>
                  <a:srgbClr val="969696"/>
                </a:solidFill>
                <a:latin typeface="Arial Narrow"/>
                <a:ea typeface="Arial Narrow"/>
                <a:cs typeface="Arial Narrow"/>
              </a:defRPr>
            </a:pPr>
            <a:endParaRPr lang="en-US"/>
          </a:p>
        </c:txPr>
        <c:crossAx val="56279808"/>
        <c:crosses val="autoZero"/>
        <c:crossBetween val="between"/>
      </c:valAx>
      <c:spPr>
        <a:noFill/>
        <a:ln w="25400">
          <a:noFill/>
        </a:ln>
      </c:spPr>
    </c:plotArea>
    <c:plotVisOnly val="1"/>
    <c:dispBlanksAs val="gap"/>
    <c:showDLblsOverMax val="0"/>
  </c:chart>
  <c:spPr>
    <a:solidFill>
      <a:srgbClr val="FFFFFF"/>
    </a:solidFill>
    <a:ln w="3175">
      <a:noFill/>
      <a:prstDash val="solid"/>
    </a:ln>
  </c:spPr>
  <c:txPr>
    <a:bodyPr/>
    <a:lstStyle/>
    <a:p>
      <a:pPr>
        <a:defRPr sz="650" b="0" i="0" u="none" strike="noStrike" baseline="0">
          <a:solidFill>
            <a:srgbClr val="000000"/>
          </a:solidFill>
          <a:latin typeface="Tempus Sans ITC"/>
          <a:ea typeface="Tempus Sans ITC"/>
          <a:cs typeface="Tempus Sans ITC"/>
        </a:defRPr>
      </a:pPr>
      <a:endParaRPr lang="en-US"/>
    </a:p>
  </c:txPr>
  <c:printSettings>
    <c:headerFooter alignWithMargins="0">
      <c:oddHeader>&amp;L&amp;"Arial,Bold"&amp;18SPC Chart Template</c:oddHeader>
      <c:oddFooter>&amp;LStacey Barr, November 2002</c:oddFooter>
    </c:headerFooter>
    <c:pageMargins b="0.98425196850393659" l="0.74803149606299479" r="0.74803149606299479" t="0.98425196850393659" header="0.51181102362204722" footer="0.51181102362204722"/>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333333"/>
                </a:solidFill>
                <a:latin typeface="Arial Narrow"/>
                <a:ea typeface="Arial Narrow"/>
                <a:cs typeface="Arial Narrow"/>
              </a:defRPr>
            </a:pPr>
            <a:r>
              <a:rPr lang="en-US"/>
              <a:t>Peak Day Water Usage</a:t>
            </a:r>
          </a:p>
        </c:rich>
      </c:tx>
      <c:layout>
        <c:manualLayout>
          <c:xMode val="edge"/>
          <c:yMode val="edge"/>
          <c:x val="1.1811023622047293E-2"/>
          <c:y val="1.4981423976932461E-2"/>
        </c:manualLayout>
      </c:layout>
      <c:overlay val="0"/>
      <c:spPr>
        <a:noFill/>
        <a:ln w="25400">
          <a:noFill/>
        </a:ln>
      </c:spPr>
    </c:title>
    <c:autoTitleDeleted val="0"/>
    <c:plotArea>
      <c:layout>
        <c:manualLayout>
          <c:layoutTarget val="inner"/>
          <c:xMode val="edge"/>
          <c:yMode val="edge"/>
          <c:x val="7.3819019589343893E-2"/>
          <c:y val="0.20501577052079994"/>
          <c:w val="0.90945032134071557"/>
          <c:h val="0.65141474744919792"/>
        </c:manualLayout>
      </c:layout>
      <c:areaChart>
        <c:grouping val="standard"/>
        <c:varyColors val="0"/>
        <c:ser>
          <c:idx val="2"/>
          <c:order val="2"/>
          <c:tx>
            <c:strRef>
              <c:f>'Deseasonalised XmR'!$H$1</c:f>
              <c:strCache>
                <c:ptCount val="1"/>
                <c:pt idx="0">
                  <c:v>Upper Natural Process Limit</c:v>
                </c:pt>
              </c:strCache>
            </c:strRef>
          </c:tx>
          <c:spPr>
            <a:solidFill>
              <a:srgbClr val="E6EDF6"/>
            </a:solidFill>
            <a:ln w="12700">
              <a:noFill/>
              <a:prstDash val="sysDash"/>
            </a:ln>
          </c:spPr>
          <c:cat>
            <c:numRef>
              <c:f>'Deseasonalised XmR'!$A$2:$A$49</c:f>
              <c:numCache>
                <c:formatCode>[$-409]mmm\-yy;@</c:formatCode>
                <c:ptCount val="48"/>
                <c:pt idx="0">
                  <c:v>39639</c:v>
                </c:pt>
                <c:pt idx="1">
                  <c:v>39670</c:v>
                </c:pt>
                <c:pt idx="2">
                  <c:v>39701</c:v>
                </c:pt>
                <c:pt idx="3">
                  <c:v>39731</c:v>
                </c:pt>
                <c:pt idx="4">
                  <c:v>39762</c:v>
                </c:pt>
                <c:pt idx="5">
                  <c:v>39792</c:v>
                </c:pt>
                <c:pt idx="6">
                  <c:v>39823</c:v>
                </c:pt>
                <c:pt idx="7">
                  <c:v>39854</c:v>
                </c:pt>
                <c:pt idx="8">
                  <c:v>39882</c:v>
                </c:pt>
                <c:pt idx="9">
                  <c:v>39913</c:v>
                </c:pt>
                <c:pt idx="10">
                  <c:v>39943</c:v>
                </c:pt>
                <c:pt idx="11">
                  <c:v>39974</c:v>
                </c:pt>
                <c:pt idx="12">
                  <c:v>40004</c:v>
                </c:pt>
                <c:pt idx="13">
                  <c:v>40035</c:v>
                </c:pt>
                <c:pt idx="14">
                  <c:v>40066</c:v>
                </c:pt>
                <c:pt idx="15">
                  <c:v>40096</c:v>
                </c:pt>
                <c:pt idx="16">
                  <c:v>40127</c:v>
                </c:pt>
                <c:pt idx="17">
                  <c:v>40157</c:v>
                </c:pt>
                <c:pt idx="18">
                  <c:v>40188</c:v>
                </c:pt>
                <c:pt idx="19">
                  <c:v>40219</c:v>
                </c:pt>
                <c:pt idx="20">
                  <c:v>40247</c:v>
                </c:pt>
                <c:pt idx="21">
                  <c:v>40278</c:v>
                </c:pt>
                <c:pt idx="22">
                  <c:v>40308</c:v>
                </c:pt>
                <c:pt idx="23">
                  <c:v>40339</c:v>
                </c:pt>
                <c:pt idx="24">
                  <c:v>40369</c:v>
                </c:pt>
                <c:pt idx="25">
                  <c:v>40400</c:v>
                </c:pt>
                <c:pt idx="26">
                  <c:v>40431</c:v>
                </c:pt>
                <c:pt idx="27">
                  <c:v>40482</c:v>
                </c:pt>
                <c:pt idx="28">
                  <c:v>40512</c:v>
                </c:pt>
                <c:pt idx="29">
                  <c:v>40513</c:v>
                </c:pt>
                <c:pt idx="30">
                  <c:v>40544</c:v>
                </c:pt>
                <c:pt idx="31">
                  <c:v>40575</c:v>
                </c:pt>
                <c:pt idx="32">
                  <c:v>40633</c:v>
                </c:pt>
                <c:pt idx="33">
                  <c:v>40634</c:v>
                </c:pt>
                <c:pt idx="34">
                  <c:v>40694</c:v>
                </c:pt>
                <c:pt idx="35">
                  <c:v>40724</c:v>
                </c:pt>
                <c:pt idx="36">
                  <c:v>40755</c:v>
                </c:pt>
                <c:pt idx="37">
                  <c:v>40786</c:v>
                </c:pt>
                <c:pt idx="38">
                  <c:v>40816</c:v>
                </c:pt>
                <c:pt idx="39">
                  <c:v>40847</c:v>
                </c:pt>
                <c:pt idx="40">
                  <c:v>40877</c:v>
                </c:pt>
                <c:pt idx="41">
                  <c:v>40878</c:v>
                </c:pt>
                <c:pt idx="42">
                  <c:v>40909</c:v>
                </c:pt>
                <c:pt idx="43">
                  <c:v>40940</c:v>
                </c:pt>
                <c:pt idx="44">
                  <c:v>40999</c:v>
                </c:pt>
                <c:pt idx="45">
                  <c:v>41000</c:v>
                </c:pt>
                <c:pt idx="46">
                  <c:v>41060</c:v>
                </c:pt>
                <c:pt idx="47">
                  <c:v>41090</c:v>
                </c:pt>
              </c:numCache>
            </c:numRef>
          </c:cat>
          <c:val>
            <c:numRef>
              <c:f>'Deseasonalised XmR'!$H$2:$H$49</c:f>
              <c:numCache>
                <c:formatCode>_(* #,##0_);_(* \(#,##0\);_(* "-"??_);_(@_)</c:formatCode>
                <c:ptCount val="48"/>
                <c:pt idx="0">
                  <c:v>30574522.90197124</c:v>
                </c:pt>
                <c:pt idx="1">
                  <c:v>30574522.90197124</c:v>
                </c:pt>
                <c:pt idx="2">
                  <c:v>30574522.90197124</c:v>
                </c:pt>
                <c:pt idx="3">
                  <c:v>30574522.90197124</c:v>
                </c:pt>
                <c:pt idx="4">
                  <c:v>30574522.90197124</c:v>
                </c:pt>
                <c:pt idx="5">
                  <c:v>30574522.90197124</c:v>
                </c:pt>
                <c:pt idx="6">
                  <c:v>30574522.90197124</c:v>
                </c:pt>
                <c:pt idx="7">
                  <c:v>30574522.90197124</c:v>
                </c:pt>
                <c:pt idx="8">
                  <c:v>30574522.90197124</c:v>
                </c:pt>
                <c:pt idx="9">
                  <c:v>30574522.90197124</c:v>
                </c:pt>
                <c:pt idx="10">
                  <c:v>30574522.90197124</c:v>
                </c:pt>
                <c:pt idx="11">
                  <c:v>30574522.90197124</c:v>
                </c:pt>
                <c:pt idx="12">
                  <c:v>30574522.90197124</c:v>
                </c:pt>
                <c:pt idx="13">
                  <c:v>25990506.774525963</c:v>
                </c:pt>
                <c:pt idx="14">
                  <c:v>25990506.774525963</c:v>
                </c:pt>
                <c:pt idx="15">
                  <c:v>25990506.774525963</c:v>
                </c:pt>
                <c:pt idx="16">
                  <c:v>25990506.774525963</c:v>
                </c:pt>
                <c:pt idx="17">
                  <c:v>25990506.774525963</c:v>
                </c:pt>
                <c:pt idx="18">
                  <c:v>25990506.774525963</c:v>
                </c:pt>
                <c:pt idx="19">
                  <c:v>25990506.774525963</c:v>
                </c:pt>
                <c:pt idx="20">
                  <c:v>25990506.774525963</c:v>
                </c:pt>
                <c:pt idx="21">
                  <c:v>25990506.774525963</c:v>
                </c:pt>
                <c:pt idx="22">
                  <c:v>25990506.774525963</c:v>
                </c:pt>
                <c:pt idx="23">
                  <c:v>25990506.774525963</c:v>
                </c:pt>
                <c:pt idx="24">
                  <c:v>25990506.774525963</c:v>
                </c:pt>
                <c:pt idx="25">
                  <c:v>25990506.774525963</c:v>
                </c:pt>
                <c:pt idx="26">
                  <c:v>25990506.774525963</c:v>
                </c:pt>
                <c:pt idx="27">
                  <c:v>25990506.774525963</c:v>
                </c:pt>
                <c:pt idx="28">
                  <c:v>25990506.774525963</c:v>
                </c:pt>
                <c:pt idx="29">
                  <c:v>25990506.774525963</c:v>
                </c:pt>
                <c:pt idx="30">
                  <c:v>25990506.774525963</c:v>
                </c:pt>
                <c:pt idx="31">
                  <c:v>25990506.774525963</c:v>
                </c:pt>
                <c:pt idx="32">
                  <c:v>25990506.774525963</c:v>
                </c:pt>
                <c:pt idx="33">
                  <c:v>25990506.774525963</c:v>
                </c:pt>
                <c:pt idx="34">
                  <c:v>25990506.774525963</c:v>
                </c:pt>
                <c:pt idx="35">
                  <c:v>25990506.774525963</c:v>
                </c:pt>
                <c:pt idx="36">
                  <c:v>25990506.774525963</c:v>
                </c:pt>
                <c:pt idx="37">
                  <c:v>25990506.774525963</c:v>
                </c:pt>
                <c:pt idx="38">
                  <c:v>25990506.774525963</c:v>
                </c:pt>
                <c:pt idx="39">
                  <c:v>25990506.774525963</c:v>
                </c:pt>
                <c:pt idx="40">
                  <c:v>25990506.774525963</c:v>
                </c:pt>
                <c:pt idx="41">
                  <c:v>25990506.774525963</c:v>
                </c:pt>
                <c:pt idx="42">
                  <c:v>25990506.774525963</c:v>
                </c:pt>
                <c:pt idx="43">
                  <c:v>25990506.774525963</c:v>
                </c:pt>
                <c:pt idx="44">
                  <c:v>25990506.774525963</c:v>
                </c:pt>
                <c:pt idx="45">
                  <c:v>25990506.774525963</c:v>
                </c:pt>
                <c:pt idx="46">
                  <c:v>25990506.774525963</c:v>
                </c:pt>
                <c:pt idx="47">
                  <c:v>25990506.774525963</c:v>
                </c:pt>
              </c:numCache>
            </c:numRef>
          </c:val>
        </c:ser>
        <c:ser>
          <c:idx val="3"/>
          <c:order val="3"/>
          <c:tx>
            <c:strRef>
              <c:f>'Deseasonalised XmR'!$G$1</c:f>
              <c:strCache>
                <c:ptCount val="1"/>
                <c:pt idx="0">
                  <c:v>Lower Natural Process Limit</c:v>
                </c:pt>
              </c:strCache>
            </c:strRef>
          </c:tx>
          <c:spPr>
            <a:solidFill>
              <a:schemeClr val="bg1"/>
            </a:solidFill>
            <a:ln w="12700">
              <a:noFill/>
              <a:prstDash val="sysDash"/>
            </a:ln>
          </c:spPr>
          <c:cat>
            <c:numRef>
              <c:f>'Deseasonalised XmR'!$A$2:$A$49</c:f>
              <c:numCache>
                <c:formatCode>[$-409]mmm\-yy;@</c:formatCode>
                <c:ptCount val="48"/>
                <c:pt idx="0">
                  <c:v>39639</c:v>
                </c:pt>
                <c:pt idx="1">
                  <c:v>39670</c:v>
                </c:pt>
                <c:pt idx="2">
                  <c:v>39701</c:v>
                </c:pt>
                <c:pt idx="3">
                  <c:v>39731</c:v>
                </c:pt>
                <c:pt idx="4">
                  <c:v>39762</c:v>
                </c:pt>
                <c:pt idx="5">
                  <c:v>39792</c:v>
                </c:pt>
                <c:pt idx="6">
                  <c:v>39823</c:v>
                </c:pt>
                <c:pt idx="7">
                  <c:v>39854</c:v>
                </c:pt>
                <c:pt idx="8">
                  <c:v>39882</c:v>
                </c:pt>
                <c:pt idx="9">
                  <c:v>39913</c:v>
                </c:pt>
                <c:pt idx="10">
                  <c:v>39943</c:v>
                </c:pt>
                <c:pt idx="11">
                  <c:v>39974</c:v>
                </c:pt>
                <c:pt idx="12">
                  <c:v>40004</c:v>
                </c:pt>
                <c:pt idx="13">
                  <c:v>40035</c:v>
                </c:pt>
                <c:pt idx="14">
                  <c:v>40066</c:v>
                </c:pt>
                <c:pt idx="15">
                  <c:v>40096</c:v>
                </c:pt>
                <c:pt idx="16">
                  <c:v>40127</c:v>
                </c:pt>
                <c:pt idx="17">
                  <c:v>40157</c:v>
                </c:pt>
                <c:pt idx="18">
                  <c:v>40188</c:v>
                </c:pt>
                <c:pt idx="19">
                  <c:v>40219</c:v>
                </c:pt>
                <c:pt idx="20">
                  <c:v>40247</c:v>
                </c:pt>
                <c:pt idx="21">
                  <c:v>40278</c:v>
                </c:pt>
                <c:pt idx="22">
                  <c:v>40308</c:v>
                </c:pt>
                <c:pt idx="23">
                  <c:v>40339</c:v>
                </c:pt>
                <c:pt idx="24">
                  <c:v>40369</c:v>
                </c:pt>
                <c:pt idx="25">
                  <c:v>40400</c:v>
                </c:pt>
                <c:pt idx="26">
                  <c:v>40431</c:v>
                </c:pt>
                <c:pt idx="27">
                  <c:v>40482</c:v>
                </c:pt>
                <c:pt idx="28">
                  <c:v>40512</c:v>
                </c:pt>
                <c:pt idx="29">
                  <c:v>40513</c:v>
                </c:pt>
                <c:pt idx="30">
                  <c:v>40544</c:v>
                </c:pt>
                <c:pt idx="31">
                  <c:v>40575</c:v>
                </c:pt>
                <c:pt idx="32">
                  <c:v>40633</c:v>
                </c:pt>
                <c:pt idx="33">
                  <c:v>40634</c:v>
                </c:pt>
                <c:pt idx="34">
                  <c:v>40694</c:v>
                </c:pt>
                <c:pt idx="35">
                  <c:v>40724</c:v>
                </c:pt>
                <c:pt idx="36">
                  <c:v>40755</c:v>
                </c:pt>
                <c:pt idx="37">
                  <c:v>40786</c:v>
                </c:pt>
                <c:pt idx="38">
                  <c:v>40816</c:v>
                </c:pt>
                <c:pt idx="39">
                  <c:v>40847</c:v>
                </c:pt>
                <c:pt idx="40">
                  <c:v>40877</c:v>
                </c:pt>
                <c:pt idx="41">
                  <c:v>40878</c:v>
                </c:pt>
                <c:pt idx="42">
                  <c:v>40909</c:v>
                </c:pt>
                <c:pt idx="43">
                  <c:v>40940</c:v>
                </c:pt>
                <c:pt idx="44">
                  <c:v>40999</c:v>
                </c:pt>
                <c:pt idx="45">
                  <c:v>41000</c:v>
                </c:pt>
                <c:pt idx="46">
                  <c:v>41060</c:v>
                </c:pt>
                <c:pt idx="47">
                  <c:v>41090</c:v>
                </c:pt>
              </c:numCache>
            </c:numRef>
          </c:cat>
          <c:val>
            <c:numRef>
              <c:f>'Deseasonalised XmR'!$G$2:$G$49</c:f>
              <c:numCache>
                <c:formatCode>_(* #,##0_);_(* \(#,##0\);_(* "-"??_);_(@_)</c:formatCode>
                <c:ptCount val="48"/>
                <c:pt idx="0">
                  <c:v>23169362.481079746</c:v>
                </c:pt>
                <c:pt idx="1">
                  <c:v>23169362.481079746</c:v>
                </c:pt>
                <c:pt idx="2">
                  <c:v>23169362.481079746</c:v>
                </c:pt>
                <c:pt idx="3">
                  <c:v>23169362.481079746</c:v>
                </c:pt>
                <c:pt idx="4">
                  <c:v>23169362.481079746</c:v>
                </c:pt>
                <c:pt idx="5">
                  <c:v>23169362.481079746</c:v>
                </c:pt>
                <c:pt idx="6">
                  <c:v>23169362.481079746</c:v>
                </c:pt>
                <c:pt idx="7">
                  <c:v>23169362.481079746</c:v>
                </c:pt>
                <c:pt idx="8">
                  <c:v>23169362.481079746</c:v>
                </c:pt>
                <c:pt idx="9">
                  <c:v>23169362.481079746</c:v>
                </c:pt>
                <c:pt idx="10">
                  <c:v>23169362.481079746</c:v>
                </c:pt>
                <c:pt idx="11">
                  <c:v>23169362.481079746</c:v>
                </c:pt>
                <c:pt idx="12">
                  <c:v>23169362.481079746</c:v>
                </c:pt>
                <c:pt idx="13">
                  <c:v>19526215.951587684</c:v>
                </c:pt>
                <c:pt idx="14">
                  <c:v>19526215.951587684</c:v>
                </c:pt>
                <c:pt idx="15">
                  <c:v>19526215.951587684</c:v>
                </c:pt>
                <c:pt idx="16">
                  <c:v>19526215.951587684</c:v>
                </c:pt>
                <c:pt idx="17">
                  <c:v>19526215.951587684</c:v>
                </c:pt>
                <c:pt idx="18">
                  <c:v>19526215.951587684</c:v>
                </c:pt>
                <c:pt idx="19">
                  <c:v>19526215.951587684</c:v>
                </c:pt>
                <c:pt idx="20">
                  <c:v>19526215.951587684</c:v>
                </c:pt>
                <c:pt idx="21">
                  <c:v>19526215.951587684</c:v>
                </c:pt>
                <c:pt idx="22">
                  <c:v>19526215.951587684</c:v>
                </c:pt>
                <c:pt idx="23">
                  <c:v>19526215.951587684</c:v>
                </c:pt>
                <c:pt idx="24">
                  <c:v>19526215.951587684</c:v>
                </c:pt>
                <c:pt idx="25">
                  <c:v>19526215.951587684</c:v>
                </c:pt>
                <c:pt idx="26">
                  <c:v>19526215.951587684</c:v>
                </c:pt>
                <c:pt idx="27">
                  <c:v>19526215.951587684</c:v>
                </c:pt>
                <c:pt idx="28">
                  <c:v>19526215.951587684</c:v>
                </c:pt>
                <c:pt idx="29">
                  <c:v>19526215.951587684</c:v>
                </c:pt>
                <c:pt idx="30">
                  <c:v>19526215.951587684</c:v>
                </c:pt>
                <c:pt idx="31">
                  <c:v>19526215.951587684</c:v>
                </c:pt>
                <c:pt idx="32">
                  <c:v>19526215.951587684</c:v>
                </c:pt>
                <c:pt idx="33">
                  <c:v>19526215.951587684</c:v>
                </c:pt>
                <c:pt idx="34">
                  <c:v>19526215.951587684</c:v>
                </c:pt>
                <c:pt idx="35">
                  <c:v>19526215.951587684</c:v>
                </c:pt>
                <c:pt idx="36">
                  <c:v>19526215.951587684</c:v>
                </c:pt>
                <c:pt idx="37">
                  <c:v>19526215.951587684</c:v>
                </c:pt>
                <c:pt idx="38">
                  <c:v>19526215.951587684</c:v>
                </c:pt>
                <c:pt idx="39">
                  <c:v>19526215.951587684</c:v>
                </c:pt>
                <c:pt idx="40">
                  <c:v>19526215.951587684</c:v>
                </c:pt>
                <c:pt idx="41">
                  <c:v>19526215.951587684</c:v>
                </c:pt>
                <c:pt idx="42">
                  <c:v>19526215.951587684</c:v>
                </c:pt>
                <c:pt idx="43">
                  <c:v>19526215.951587684</c:v>
                </c:pt>
                <c:pt idx="44">
                  <c:v>19526215.951587684</c:v>
                </c:pt>
                <c:pt idx="45">
                  <c:v>19526215.951587684</c:v>
                </c:pt>
                <c:pt idx="46">
                  <c:v>19526215.951587684</c:v>
                </c:pt>
                <c:pt idx="47">
                  <c:v>19526215.951587684</c:v>
                </c:pt>
              </c:numCache>
            </c:numRef>
          </c:val>
        </c:ser>
        <c:dLbls>
          <c:showLegendKey val="0"/>
          <c:showVal val="0"/>
          <c:showCatName val="0"/>
          <c:showSerName val="0"/>
          <c:showPercent val="0"/>
          <c:showBubbleSize val="0"/>
        </c:dLbls>
        <c:axId val="55875072"/>
        <c:axId val="55876608"/>
      </c:areaChart>
      <c:lineChart>
        <c:grouping val="standard"/>
        <c:varyColors val="0"/>
        <c:ser>
          <c:idx val="0"/>
          <c:order val="0"/>
          <c:tx>
            <c:strRef>
              <c:f>'Deseasonalised XmR'!$B$1</c:f>
              <c:strCache>
                <c:ptCount val="1"/>
                <c:pt idx="0">
                  <c:v>Deseasonalised Peak Day Usage per Capita</c:v>
                </c:pt>
              </c:strCache>
            </c:strRef>
          </c:tx>
          <c:spPr>
            <a:ln w="12700">
              <a:solidFill>
                <a:schemeClr val="bg1">
                  <a:lumMod val="65000"/>
                </a:schemeClr>
              </a:solidFill>
              <a:prstDash val="solid"/>
            </a:ln>
          </c:spPr>
          <c:marker>
            <c:symbol val="diamond"/>
            <c:size val="3"/>
            <c:spPr>
              <a:solidFill>
                <a:schemeClr val="bg1">
                  <a:lumMod val="50000"/>
                </a:schemeClr>
              </a:solidFill>
              <a:ln>
                <a:noFill/>
              </a:ln>
            </c:spPr>
          </c:marker>
          <c:cat>
            <c:numRef>
              <c:f>'Deseasonalised XmR'!$A$2:$A$49</c:f>
              <c:numCache>
                <c:formatCode>[$-409]mmm\-yy;@</c:formatCode>
                <c:ptCount val="48"/>
                <c:pt idx="0">
                  <c:v>39639</c:v>
                </c:pt>
                <c:pt idx="1">
                  <c:v>39670</c:v>
                </c:pt>
                <c:pt idx="2">
                  <c:v>39701</c:v>
                </c:pt>
                <c:pt idx="3">
                  <c:v>39731</c:v>
                </c:pt>
                <c:pt idx="4">
                  <c:v>39762</c:v>
                </c:pt>
                <c:pt idx="5">
                  <c:v>39792</c:v>
                </c:pt>
                <c:pt idx="6">
                  <c:v>39823</c:v>
                </c:pt>
                <c:pt idx="7">
                  <c:v>39854</c:v>
                </c:pt>
                <c:pt idx="8">
                  <c:v>39882</c:v>
                </c:pt>
                <c:pt idx="9">
                  <c:v>39913</c:v>
                </c:pt>
                <c:pt idx="10">
                  <c:v>39943</c:v>
                </c:pt>
                <c:pt idx="11">
                  <c:v>39974</c:v>
                </c:pt>
                <c:pt idx="12">
                  <c:v>40004</c:v>
                </c:pt>
                <c:pt idx="13">
                  <c:v>40035</c:v>
                </c:pt>
                <c:pt idx="14">
                  <c:v>40066</c:v>
                </c:pt>
                <c:pt idx="15">
                  <c:v>40096</c:v>
                </c:pt>
                <c:pt idx="16">
                  <c:v>40127</c:v>
                </c:pt>
                <c:pt idx="17">
                  <c:v>40157</c:v>
                </c:pt>
                <c:pt idx="18">
                  <c:v>40188</c:v>
                </c:pt>
                <c:pt idx="19">
                  <c:v>40219</c:v>
                </c:pt>
                <c:pt idx="20">
                  <c:v>40247</c:v>
                </c:pt>
                <c:pt idx="21">
                  <c:v>40278</c:v>
                </c:pt>
                <c:pt idx="22">
                  <c:v>40308</c:v>
                </c:pt>
                <c:pt idx="23">
                  <c:v>40339</c:v>
                </c:pt>
                <c:pt idx="24">
                  <c:v>40369</c:v>
                </c:pt>
                <c:pt idx="25">
                  <c:v>40400</c:v>
                </c:pt>
                <c:pt idx="26">
                  <c:v>40431</c:v>
                </c:pt>
                <c:pt idx="27">
                  <c:v>40482</c:v>
                </c:pt>
                <c:pt idx="28">
                  <c:v>40512</c:v>
                </c:pt>
                <c:pt idx="29">
                  <c:v>40513</c:v>
                </c:pt>
                <c:pt idx="30">
                  <c:v>40544</c:v>
                </c:pt>
                <c:pt idx="31">
                  <c:v>40575</c:v>
                </c:pt>
                <c:pt idx="32">
                  <c:v>40633</c:v>
                </c:pt>
                <c:pt idx="33">
                  <c:v>40634</c:v>
                </c:pt>
                <c:pt idx="34">
                  <c:v>40694</c:v>
                </c:pt>
                <c:pt idx="35">
                  <c:v>40724</c:v>
                </c:pt>
                <c:pt idx="36">
                  <c:v>40755</c:v>
                </c:pt>
                <c:pt idx="37">
                  <c:v>40786</c:v>
                </c:pt>
                <c:pt idx="38">
                  <c:v>40816</c:v>
                </c:pt>
                <c:pt idx="39">
                  <c:v>40847</c:v>
                </c:pt>
                <c:pt idx="40">
                  <c:v>40877</c:v>
                </c:pt>
                <c:pt idx="41">
                  <c:v>40878</c:v>
                </c:pt>
                <c:pt idx="42">
                  <c:v>40909</c:v>
                </c:pt>
                <c:pt idx="43">
                  <c:v>40940</c:v>
                </c:pt>
                <c:pt idx="44">
                  <c:v>40999</c:v>
                </c:pt>
                <c:pt idx="45">
                  <c:v>41000</c:v>
                </c:pt>
                <c:pt idx="46">
                  <c:v>41060</c:v>
                </c:pt>
                <c:pt idx="47">
                  <c:v>41090</c:v>
                </c:pt>
              </c:numCache>
            </c:numRef>
          </c:cat>
          <c:val>
            <c:numRef>
              <c:f>'Deseasonalised XmR'!$B$2:$B$49</c:f>
              <c:numCache>
                <c:formatCode>#,##0</c:formatCode>
                <c:ptCount val="48"/>
                <c:pt idx="0">
                  <c:v>25376117.046195008</c:v>
                </c:pt>
                <c:pt idx="1">
                  <c:v>26414083.71993028</c:v>
                </c:pt>
                <c:pt idx="2">
                  <c:v>27011947.760755856</c:v>
                </c:pt>
                <c:pt idx="3">
                  <c:v>29339869.831122972</c:v>
                </c:pt>
                <c:pt idx="4">
                  <c:v>26477841.056506597</c:v>
                </c:pt>
                <c:pt idx="5">
                  <c:v>26611796.73464223</c:v>
                </c:pt>
                <c:pt idx="6">
                  <c:v>23648890.360247884</c:v>
                </c:pt>
                <c:pt idx="7">
                  <c:v>26115016.090378016</c:v>
                </c:pt>
                <c:pt idx="8">
                  <c:v>26401023.52092072</c:v>
                </c:pt>
                <c:pt idx="9">
                  <c:v>27597701.87364693</c:v>
                </c:pt>
                <c:pt idx="10">
                  <c:v>32638813.904149514</c:v>
                </c:pt>
                <c:pt idx="11">
                  <c:v>29302211.575150732</c:v>
                </c:pt>
                <c:pt idx="12">
                  <c:v>27258902.475799475</c:v>
                </c:pt>
                <c:pt idx="13">
                  <c:v>25496155.30758588</c:v>
                </c:pt>
                <c:pt idx="14">
                  <c:v>22695202.779694475</c:v>
                </c:pt>
                <c:pt idx="15">
                  <c:v>22392000.879946135</c:v>
                </c:pt>
                <c:pt idx="16">
                  <c:v>22419796.70220343</c:v>
                </c:pt>
                <c:pt idx="17">
                  <c:v>21190317.689840082</c:v>
                </c:pt>
                <c:pt idx="18">
                  <c:v>22356694.819070928</c:v>
                </c:pt>
                <c:pt idx="19">
                  <c:v>20559466.478750236</c:v>
                </c:pt>
                <c:pt idx="20">
                  <c:v>21563652.545125436</c:v>
                </c:pt>
                <c:pt idx="21">
                  <c:v>22461749.055275537</c:v>
                </c:pt>
                <c:pt idx="22">
                  <c:v>18648715.81578996</c:v>
                </c:pt>
                <c:pt idx="23">
                  <c:v>22914674.087132242</c:v>
                </c:pt>
                <c:pt idx="24">
                  <c:v>22330497.423256624</c:v>
                </c:pt>
                <c:pt idx="25">
                  <c:v>23401846.094440728</c:v>
                </c:pt>
                <c:pt idx="26">
                  <c:v>22520367.826719373</c:v>
                </c:pt>
                <c:pt idx="27">
                  <c:v>23373313.902265806</c:v>
                </c:pt>
                <c:pt idx="28">
                  <c:v>21635885.471057057</c:v>
                </c:pt>
                <c:pt idx="29">
                  <c:v>23994445.033154774</c:v>
                </c:pt>
                <c:pt idx="30">
                  <c:v>23810132.7945223</c:v>
                </c:pt>
                <c:pt idx="31">
                  <c:v>24998648.990331322</c:v>
                </c:pt>
                <c:pt idx="32">
                  <c:v>24516657.473756064</c:v>
                </c:pt>
                <c:pt idx="33">
                  <c:v>23689949.287081327</c:v>
                </c:pt>
                <c:pt idx="34">
                  <c:v>20165136.447500121</c:v>
                </c:pt>
                <c:pt idx="35">
                  <c:v>22558026.539195754</c:v>
                </c:pt>
                <c:pt idx="36">
                  <c:v>20144490.431081228</c:v>
                </c:pt>
                <c:pt idx="37">
                  <c:v>19962374.165846363</c:v>
                </c:pt>
                <c:pt idx="38">
                  <c:v>23011015.719800737</c:v>
                </c:pt>
                <c:pt idx="39">
                  <c:v>20595415.026655082</c:v>
                </c:pt>
                <c:pt idx="40">
                  <c:v>24558710.716364451</c:v>
                </c:pt>
                <c:pt idx="41">
                  <c:v>23358939.439491674</c:v>
                </c:pt>
                <c:pt idx="42">
                  <c:v>24818063.896015469</c:v>
                </c:pt>
                <c:pt idx="43">
                  <c:v>23399567.034524642</c:v>
                </c:pt>
                <c:pt idx="44">
                  <c:v>22669286.491397794</c:v>
                </c:pt>
                <c:pt idx="45">
                  <c:v>21634855.795654692</c:v>
                </c:pt>
                <c:pt idx="46">
                  <c:v>24598640.205460444</c:v>
                </c:pt>
                <c:pt idx="47">
                  <c:v>20909519.892410837</c:v>
                </c:pt>
              </c:numCache>
            </c:numRef>
          </c:val>
          <c:smooth val="0"/>
        </c:ser>
        <c:ser>
          <c:idx val="1"/>
          <c:order val="1"/>
          <c:tx>
            <c:strRef>
              <c:f>'Deseasonalised XmR'!$C$1</c:f>
              <c:strCache>
                <c:ptCount val="1"/>
                <c:pt idx="0">
                  <c:v>Central Line</c:v>
                </c:pt>
              </c:strCache>
            </c:strRef>
          </c:tx>
          <c:spPr>
            <a:ln w="19050">
              <a:solidFill>
                <a:schemeClr val="tx2">
                  <a:lumMod val="60000"/>
                  <a:lumOff val="40000"/>
                </a:schemeClr>
              </a:solidFill>
              <a:prstDash val="solid"/>
            </a:ln>
          </c:spPr>
          <c:marker>
            <c:symbol val="none"/>
          </c:marker>
          <c:cat>
            <c:numRef>
              <c:f>'Deseasonalised XmR'!$A$2:$A$49</c:f>
              <c:numCache>
                <c:formatCode>[$-409]mmm\-yy;@</c:formatCode>
                <c:ptCount val="48"/>
                <c:pt idx="0">
                  <c:v>39639</c:v>
                </c:pt>
                <c:pt idx="1">
                  <c:v>39670</c:v>
                </c:pt>
                <c:pt idx="2">
                  <c:v>39701</c:v>
                </c:pt>
                <c:pt idx="3">
                  <c:v>39731</c:v>
                </c:pt>
                <c:pt idx="4">
                  <c:v>39762</c:v>
                </c:pt>
                <c:pt idx="5">
                  <c:v>39792</c:v>
                </c:pt>
                <c:pt idx="6">
                  <c:v>39823</c:v>
                </c:pt>
                <c:pt idx="7">
                  <c:v>39854</c:v>
                </c:pt>
                <c:pt idx="8">
                  <c:v>39882</c:v>
                </c:pt>
                <c:pt idx="9">
                  <c:v>39913</c:v>
                </c:pt>
                <c:pt idx="10">
                  <c:v>39943</c:v>
                </c:pt>
                <c:pt idx="11">
                  <c:v>39974</c:v>
                </c:pt>
                <c:pt idx="12">
                  <c:v>40004</c:v>
                </c:pt>
                <c:pt idx="13">
                  <c:v>40035</c:v>
                </c:pt>
                <c:pt idx="14">
                  <c:v>40066</c:v>
                </c:pt>
                <c:pt idx="15">
                  <c:v>40096</c:v>
                </c:pt>
                <c:pt idx="16">
                  <c:v>40127</c:v>
                </c:pt>
                <c:pt idx="17">
                  <c:v>40157</c:v>
                </c:pt>
                <c:pt idx="18">
                  <c:v>40188</c:v>
                </c:pt>
                <c:pt idx="19">
                  <c:v>40219</c:v>
                </c:pt>
                <c:pt idx="20">
                  <c:v>40247</c:v>
                </c:pt>
                <c:pt idx="21">
                  <c:v>40278</c:v>
                </c:pt>
                <c:pt idx="22">
                  <c:v>40308</c:v>
                </c:pt>
                <c:pt idx="23">
                  <c:v>40339</c:v>
                </c:pt>
                <c:pt idx="24">
                  <c:v>40369</c:v>
                </c:pt>
                <c:pt idx="25">
                  <c:v>40400</c:v>
                </c:pt>
                <c:pt idx="26">
                  <c:v>40431</c:v>
                </c:pt>
                <c:pt idx="27">
                  <c:v>40482</c:v>
                </c:pt>
                <c:pt idx="28">
                  <c:v>40512</c:v>
                </c:pt>
                <c:pt idx="29">
                  <c:v>40513</c:v>
                </c:pt>
                <c:pt idx="30">
                  <c:v>40544</c:v>
                </c:pt>
                <c:pt idx="31">
                  <c:v>40575</c:v>
                </c:pt>
                <c:pt idx="32">
                  <c:v>40633</c:v>
                </c:pt>
                <c:pt idx="33">
                  <c:v>40634</c:v>
                </c:pt>
                <c:pt idx="34">
                  <c:v>40694</c:v>
                </c:pt>
                <c:pt idx="35">
                  <c:v>40724</c:v>
                </c:pt>
                <c:pt idx="36">
                  <c:v>40755</c:v>
                </c:pt>
                <c:pt idx="37">
                  <c:v>40786</c:v>
                </c:pt>
                <c:pt idx="38">
                  <c:v>40816</c:v>
                </c:pt>
                <c:pt idx="39">
                  <c:v>40847</c:v>
                </c:pt>
                <c:pt idx="40">
                  <c:v>40877</c:v>
                </c:pt>
                <c:pt idx="41">
                  <c:v>40878</c:v>
                </c:pt>
                <c:pt idx="42">
                  <c:v>40909</c:v>
                </c:pt>
                <c:pt idx="43">
                  <c:v>40940</c:v>
                </c:pt>
                <c:pt idx="44">
                  <c:v>40999</c:v>
                </c:pt>
                <c:pt idx="45">
                  <c:v>41000</c:v>
                </c:pt>
                <c:pt idx="46">
                  <c:v>41060</c:v>
                </c:pt>
                <c:pt idx="47">
                  <c:v>41090</c:v>
                </c:pt>
              </c:numCache>
            </c:numRef>
          </c:cat>
          <c:val>
            <c:numRef>
              <c:f>'Deseasonalised XmR'!$C$2:$C$49</c:f>
              <c:numCache>
                <c:formatCode>#,##0_);\(#,##0\)</c:formatCode>
                <c:ptCount val="48"/>
                <c:pt idx="0">
                  <c:v>26871942.691525493</c:v>
                </c:pt>
                <c:pt idx="1">
                  <c:v>26871942.691525493</c:v>
                </c:pt>
                <c:pt idx="2">
                  <c:v>26871942.691525493</c:v>
                </c:pt>
                <c:pt idx="3">
                  <c:v>26871942.691525493</c:v>
                </c:pt>
                <c:pt idx="4">
                  <c:v>26871942.691525493</c:v>
                </c:pt>
                <c:pt idx="5">
                  <c:v>26871942.691525493</c:v>
                </c:pt>
                <c:pt idx="6">
                  <c:v>26871942.691525493</c:v>
                </c:pt>
                <c:pt idx="7">
                  <c:v>26871942.691525493</c:v>
                </c:pt>
                <c:pt idx="8">
                  <c:v>26871942.691525493</c:v>
                </c:pt>
                <c:pt idx="9">
                  <c:v>26871942.691525493</c:v>
                </c:pt>
                <c:pt idx="10">
                  <c:v>26871942.691525493</c:v>
                </c:pt>
                <c:pt idx="11">
                  <c:v>26871942.691525493</c:v>
                </c:pt>
                <c:pt idx="12">
                  <c:v>26871942.691525493</c:v>
                </c:pt>
                <c:pt idx="13">
                  <c:v>22758361.363056824</c:v>
                </c:pt>
                <c:pt idx="14">
                  <c:v>22758361.363056824</c:v>
                </c:pt>
                <c:pt idx="15">
                  <c:v>22758361.363056824</c:v>
                </c:pt>
                <c:pt idx="16">
                  <c:v>22758361.363056824</c:v>
                </c:pt>
                <c:pt idx="17">
                  <c:v>22758361.363056824</c:v>
                </c:pt>
                <c:pt idx="18">
                  <c:v>22758361.363056824</c:v>
                </c:pt>
                <c:pt idx="19">
                  <c:v>22758361.363056824</c:v>
                </c:pt>
                <c:pt idx="20">
                  <c:v>22758361.363056824</c:v>
                </c:pt>
                <c:pt idx="21">
                  <c:v>22758361.363056824</c:v>
                </c:pt>
                <c:pt idx="22">
                  <c:v>22758361.363056824</c:v>
                </c:pt>
                <c:pt idx="23">
                  <c:v>22758361.363056824</c:v>
                </c:pt>
                <c:pt idx="24">
                  <c:v>22758361.363056824</c:v>
                </c:pt>
                <c:pt idx="25">
                  <c:v>22758361.363056824</c:v>
                </c:pt>
                <c:pt idx="26">
                  <c:v>22758361.363056824</c:v>
                </c:pt>
                <c:pt idx="27">
                  <c:v>22758361.363056824</c:v>
                </c:pt>
                <c:pt idx="28">
                  <c:v>22758361.363056824</c:v>
                </c:pt>
                <c:pt idx="29">
                  <c:v>22758361.363056824</c:v>
                </c:pt>
                <c:pt idx="30">
                  <c:v>22758361.363056824</c:v>
                </c:pt>
                <c:pt idx="31">
                  <c:v>22758361.363056824</c:v>
                </c:pt>
                <c:pt idx="32">
                  <c:v>22758361.363056824</c:v>
                </c:pt>
                <c:pt idx="33">
                  <c:v>22758361.363056824</c:v>
                </c:pt>
                <c:pt idx="34">
                  <c:v>22758361.363056824</c:v>
                </c:pt>
                <c:pt idx="35">
                  <c:v>22758361.363056824</c:v>
                </c:pt>
                <c:pt idx="36">
                  <c:v>22758361.363056824</c:v>
                </c:pt>
                <c:pt idx="37">
                  <c:v>22758361.363056824</c:v>
                </c:pt>
                <c:pt idx="38">
                  <c:v>22758361.363056824</c:v>
                </c:pt>
                <c:pt idx="39">
                  <c:v>22758361.363056824</c:v>
                </c:pt>
                <c:pt idx="40">
                  <c:v>22758361.363056824</c:v>
                </c:pt>
                <c:pt idx="41">
                  <c:v>22758361.363056824</c:v>
                </c:pt>
                <c:pt idx="42">
                  <c:v>22758361.363056824</c:v>
                </c:pt>
                <c:pt idx="43">
                  <c:v>22758361.363056824</c:v>
                </c:pt>
                <c:pt idx="44">
                  <c:v>22758361.363056824</c:v>
                </c:pt>
                <c:pt idx="45">
                  <c:v>22758361.363056824</c:v>
                </c:pt>
                <c:pt idx="46">
                  <c:v>22758361.363056824</c:v>
                </c:pt>
                <c:pt idx="47">
                  <c:v>22758361.363056824</c:v>
                </c:pt>
              </c:numCache>
            </c:numRef>
          </c:val>
          <c:smooth val="0"/>
        </c:ser>
        <c:ser>
          <c:idx val="5"/>
          <c:order val="4"/>
          <c:tx>
            <c:strRef>
              <c:f>'Deseasonalised XmR'!$J$1</c:f>
              <c:strCache>
                <c:ptCount val="1"/>
                <c:pt idx="0">
                  <c:v>Central Line Target</c:v>
                </c:pt>
              </c:strCache>
            </c:strRef>
          </c:tx>
          <c:spPr>
            <a:ln w="28575">
              <a:noFill/>
            </a:ln>
          </c:spPr>
          <c:marker>
            <c:symbol val="circle"/>
            <c:size val="6"/>
            <c:spPr>
              <a:solidFill>
                <a:schemeClr val="accent1"/>
              </a:solidFill>
              <a:ln>
                <a:solidFill>
                  <a:schemeClr val="accent1"/>
                </a:solidFill>
                <a:prstDash val="solid"/>
              </a:ln>
            </c:spPr>
          </c:marker>
          <c:dPt>
            <c:idx val="23"/>
            <c:marker>
              <c:spPr>
                <a:solidFill>
                  <a:schemeClr val="tx2">
                    <a:lumMod val="60000"/>
                    <a:lumOff val="40000"/>
                  </a:schemeClr>
                </a:solidFill>
                <a:ln>
                  <a:solidFill>
                    <a:schemeClr val="tx2">
                      <a:lumMod val="60000"/>
                      <a:lumOff val="40000"/>
                    </a:schemeClr>
                  </a:solidFill>
                  <a:prstDash val="solid"/>
                </a:ln>
              </c:spPr>
            </c:marker>
            <c:bubble3D val="0"/>
            <c:spPr>
              <a:ln w="28575">
                <a:solidFill>
                  <a:schemeClr val="tx2">
                    <a:lumMod val="60000"/>
                    <a:lumOff val="40000"/>
                  </a:schemeClr>
                </a:solidFill>
              </a:ln>
            </c:spPr>
          </c:dPt>
          <c:cat>
            <c:numRef>
              <c:f>'Deseasonalised XmR'!$A$2:$A$11</c:f>
              <c:numCache>
                <c:formatCode>[$-409]mmm\-yy;@</c:formatCode>
                <c:ptCount val="10"/>
                <c:pt idx="0">
                  <c:v>39639</c:v>
                </c:pt>
                <c:pt idx="1">
                  <c:v>39670</c:v>
                </c:pt>
                <c:pt idx="2">
                  <c:v>39701</c:v>
                </c:pt>
                <c:pt idx="3">
                  <c:v>39731</c:v>
                </c:pt>
                <c:pt idx="4">
                  <c:v>39762</c:v>
                </c:pt>
                <c:pt idx="5">
                  <c:v>39792</c:v>
                </c:pt>
                <c:pt idx="6">
                  <c:v>39823</c:v>
                </c:pt>
                <c:pt idx="7">
                  <c:v>39854</c:v>
                </c:pt>
                <c:pt idx="8">
                  <c:v>39882</c:v>
                </c:pt>
                <c:pt idx="9">
                  <c:v>39913</c:v>
                </c:pt>
              </c:numCache>
            </c:numRef>
          </c:cat>
          <c:val>
            <c:numRef>
              <c:f>'Deseasonalised XmR'!$J$2:$J$11</c:f>
              <c:numCache>
                <c:formatCode>0.0</c:formatCode>
                <c:ptCount val="10"/>
              </c:numCache>
            </c:numRef>
          </c:val>
          <c:smooth val="0"/>
        </c:ser>
        <c:ser>
          <c:idx val="4"/>
          <c:order val="5"/>
          <c:tx>
            <c:strRef>
              <c:f>'Deseasonalised XmR'!$I$1</c:f>
              <c:strCache>
                <c:ptCount val="1"/>
                <c:pt idx="0">
                  <c:v>Lower Natural Process Limit Target</c:v>
                </c:pt>
              </c:strCache>
            </c:strRef>
          </c:tx>
          <c:spPr>
            <a:ln w="28575">
              <a:noFill/>
            </a:ln>
          </c:spPr>
          <c:marker>
            <c:symbol val="dash"/>
            <c:size val="5"/>
            <c:spPr>
              <a:solidFill>
                <a:schemeClr val="accent1"/>
              </a:solidFill>
              <a:ln>
                <a:solidFill>
                  <a:schemeClr val="accent1"/>
                </a:solidFill>
                <a:prstDash val="solid"/>
              </a:ln>
            </c:spPr>
          </c:marker>
          <c:cat>
            <c:numRef>
              <c:f>'Deseasonalised XmR'!$A$2:$A$17</c:f>
              <c:numCache>
                <c:formatCode>[$-409]mmm\-yy;@</c:formatCode>
                <c:ptCount val="16"/>
                <c:pt idx="0">
                  <c:v>39639</c:v>
                </c:pt>
                <c:pt idx="1">
                  <c:v>39670</c:v>
                </c:pt>
                <c:pt idx="2">
                  <c:v>39701</c:v>
                </c:pt>
                <c:pt idx="3">
                  <c:v>39731</c:v>
                </c:pt>
                <c:pt idx="4">
                  <c:v>39762</c:v>
                </c:pt>
                <c:pt idx="5">
                  <c:v>39792</c:v>
                </c:pt>
                <c:pt idx="6">
                  <c:v>39823</c:v>
                </c:pt>
                <c:pt idx="7">
                  <c:v>39854</c:v>
                </c:pt>
                <c:pt idx="8">
                  <c:v>39882</c:v>
                </c:pt>
                <c:pt idx="9">
                  <c:v>39913</c:v>
                </c:pt>
                <c:pt idx="10">
                  <c:v>39943</c:v>
                </c:pt>
                <c:pt idx="11">
                  <c:v>39974</c:v>
                </c:pt>
                <c:pt idx="12">
                  <c:v>40004</c:v>
                </c:pt>
                <c:pt idx="13">
                  <c:v>40035</c:v>
                </c:pt>
                <c:pt idx="14">
                  <c:v>40066</c:v>
                </c:pt>
                <c:pt idx="15">
                  <c:v>40096</c:v>
                </c:pt>
              </c:numCache>
            </c:numRef>
          </c:cat>
          <c:val>
            <c:numRef>
              <c:f>'Deseasonalised XmR'!$I$2:$I$13</c:f>
              <c:numCache>
                <c:formatCode>0.0</c:formatCode>
                <c:ptCount val="12"/>
              </c:numCache>
            </c:numRef>
          </c:val>
          <c:smooth val="0"/>
        </c:ser>
        <c:ser>
          <c:idx val="6"/>
          <c:order val="6"/>
          <c:tx>
            <c:strRef>
              <c:f>'Deseasonalised XmR'!$K$1</c:f>
              <c:strCache>
                <c:ptCount val="1"/>
                <c:pt idx="0">
                  <c:v>Upper Natural Process Limit Target</c:v>
                </c:pt>
              </c:strCache>
            </c:strRef>
          </c:tx>
          <c:spPr>
            <a:ln w="28575">
              <a:noFill/>
            </a:ln>
          </c:spPr>
          <c:marker>
            <c:symbol val="dash"/>
            <c:size val="5"/>
            <c:spPr>
              <a:solidFill>
                <a:schemeClr val="accent1"/>
              </a:solidFill>
              <a:ln>
                <a:solidFill>
                  <a:schemeClr val="accent1"/>
                </a:solidFill>
                <a:prstDash val="solid"/>
              </a:ln>
            </c:spPr>
          </c:marker>
          <c:dPt>
            <c:idx val="52"/>
            <c:bubble3D val="0"/>
            <c:spPr>
              <a:ln w="28575">
                <a:solidFill>
                  <a:schemeClr val="tx1">
                    <a:lumMod val="50000"/>
                    <a:lumOff val="50000"/>
                  </a:schemeClr>
                </a:solidFill>
              </a:ln>
            </c:spPr>
          </c:dPt>
          <c:cat>
            <c:numRef>
              <c:f>'Deseasonalised XmR'!$A$2:$A$17</c:f>
              <c:numCache>
                <c:formatCode>[$-409]mmm\-yy;@</c:formatCode>
                <c:ptCount val="16"/>
                <c:pt idx="0">
                  <c:v>39639</c:v>
                </c:pt>
                <c:pt idx="1">
                  <c:v>39670</c:v>
                </c:pt>
                <c:pt idx="2">
                  <c:v>39701</c:v>
                </c:pt>
                <c:pt idx="3">
                  <c:v>39731</c:v>
                </c:pt>
                <c:pt idx="4">
                  <c:v>39762</c:v>
                </c:pt>
                <c:pt idx="5">
                  <c:v>39792</c:v>
                </c:pt>
                <c:pt idx="6">
                  <c:v>39823</c:v>
                </c:pt>
                <c:pt idx="7">
                  <c:v>39854</c:v>
                </c:pt>
                <c:pt idx="8">
                  <c:v>39882</c:v>
                </c:pt>
                <c:pt idx="9">
                  <c:v>39913</c:v>
                </c:pt>
                <c:pt idx="10">
                  <c:v>39943</c:v>
                </c:pt>
                <c:pt idx="11">
                  <c:v>39974</c:v>
                </c:pt>
                <c:pt idx="12">
                  <c:v>40004</c:v>
                </c:pt>
                <c:pt idx="13">
                  <c:v>40035</c:v>
                </c:pt>
                <c:pt idx="14">
                  <c:v>40066</c:v>
                </c:pt>
                <c:pt idx="15">
                  <c:v>40096</c:v>
                </c:pt>
              </c:numCache>
            </c:numRef>
          </c:cat>
          <c:val>
            <c:numRef>
              <c:f>'Deseasonalised XmR'!$K$2:$K$13</c:f>
              <c:numCache>
                <c:formatCode>0.0</c:formatCode>
                <c:ptCount val="12"/>
              </c:numCache>
            </c:numRef>
          </c:val>
          <c:smooth val="0"/>
        </c:ser>
        <c:dLbls>
          <c:showLegendKey val="0"/>
          <c:showVal val="0"/>
          <c:showCatName val="0"/>
          <c:showSerName val="0"/>
          <c:showPercent val="0"/>
          <c:showBubbleSize val="0"/>
        </c:dLbls>
        <c:marker val="1"/>
        <c:smooth val="0"/>
        <c:axId val="55875072"/>
        <c:axId val="55876608"/>
      </c:lineChart>
      <c:catAx>
        <c:axId val="55875072"/>
        <c:scaling>
          <c:orientation val="minMax"/>
        </c:scaling>
        <c:delete val="0"/>
        <c:axPos val="b"/>
        <c:numFmt formatCode="[$-409]mmm\-yy;@" sourceLinked="1"/>
        <c:majorTickMark val="out"/>
        <c:minorTickMark val="none"/>
        <c:tickLblPos val="nextTo"/>
        <c:spPr>
          <a:ln w="3175">
            <a:solidFill>
              <a:schemeClr val="bg1">
                <a:lumMod val="65000"/>
              </a:schemeClr>
            </a:solidFill>
            <a:prstDash val="solid"/>
          </a:ln>
        </c:spPr>
        <c:txPr>
          <a:bodyPr rot="-5400000" vert="horz"/>
          <a:lstStyle/>
          <a:p>
            <a:pPr>
              <a:defRPr sz="875" b="0" i="0" u="none" strike="noStrike" baseline="0">
                <a:solidFill>
                  <a:srgbClr val="969696"/>
                </a:solidFill>
                <a:latin typeface="Arial Narrow"/>
                <a:ea typeface="Arial Narrow"/>
                <a:cs typeface="Arial Narrow"/>
              </a:defRPr>
            </a:pPr>
            <a:endParaRPr lang="en-US"/>
          </a:p>
        </c:txPr>
        <c:crossAx val="55876608"/>
        <c:crosses val="autoZero"/>
        <c:auto val="0"/>
        <c:lblAlgn val="ctr"/>
        <c:lblOffset val="100"/>
        <c:tickLblSkip val="6"/>
        <c:tickMarkSkip val="1"/>
        <c:noMultiLvlLbl val="0"/>
      </c:catAx>
      <c:valAx>
        <c:axId val="55876608"/>
        <c:scaling>
          <c:orientation val="minMax"/>
          <c:min val="15000000"/>
        </c:scaling>
        <c:delete val="0"/>
        <c:axPos val="l"/>
        <c:numFmt formatCode="0" sourceLinked="0"/>
        <c:majorTickMark val="out"/>
        <c:minorTickMark val="none"/>
        <c:tickLblPos val="nextTo"/>
        <c:spPr>
          <a:ln w="3175">
            <a:solidFill>
              <a:schemeClr val="bg1">
                <a:lumMod val="65000"/>
              </a:schemeClr>
            </a:solidFill>
            <a:prstDash val="solid"/>
          </a:ln>
        </c:spPr>
        <c:txPr>
          <a:bodyPr rot="0" vert="horz"/>
          <a:lstStyle/>
          <a:p>
            <a:pPr>
              <a:defRPr sz="875" b="0" i="0" u="none" strike="noStrike" baseline="0">
                <a:solidFill>
                  <a:srgbClr val="969696"/>
                </a:solidFill>
                <a:latin typeface="Arial Narrow"/>
                <a:ea typeface="Arial Narrow"/>
                <a:cs typeface="Arial Narrow"/>
              </a:defRPr>
            </a:pPr>
            <a:endParaRPr lang="en-US"/>
          </a:p>
        </c:txPr>
        <c:crossAx val="55875072"/>
        <c:crosses val="autoZero"/>
        <c:crossBetween val="midCat"/>
      </c:valAx>
      <c:spPr>
        <a:noFill/>
        <a:ln w="25400">
          <a:noFill/>
        </a:ln>
      </c:spPr>
    </c:plotArea>
    <c:plotVisOnly val="1"/>
    <c:dispBlanksAs val="gap"/>
    <c:showDLblsOverMax val="0"/>
  </c:chart>
  <c:spPr>
    <a:solidFill>
      <a:srgbClr val="FFFFFF"/>
    </a:solidFill>
    <a:ln w="3175">
      <a:noFill/>
      <a:prstDash val="solid"/>
    </a:ln>
  </c:spPr>
  <c:txPr>
    <a:bodyPr/>
    <a:lstStyle/>
    <a:p>
      <a:pPr>
        <a:defRPr sz="650" b="0" i="0" u="none" strike="noStrike" baseline="0">
          <a:solidFill>
            <a:srgbClr val="000000"/>
          </a:solidFill>
          <a:latin typeface="Tempus Sans ITC"/>
          <a:ea typeface="Tempus Sans ITC"/>
          <a:cs typeface="Tempus Sans ITC"/>
        </a:defRPr>
      </a:pPr>
      <a:endParaRPr lang="en-US"/>
    </a:p>
  </c:txPr>
  <c:printSettings>
    <c:headerFooter/>
    <c:pageMargins b="0.75000000000000222" l="0.70000000000000062" r="0.70000000000000062" t="0.75000000000000222" header="0.30000000000000032" footer="0.30000000000000032"/>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524878</xdr:colOff>
      <xdr:row>1</xdr:row>
      <xdr:rowOff>5013</xdr:rowOff>
    </xdr:from>
    <xdr:to>
      <xdr:col>14</xdr:col>
      <xdr:colOff>8522</xdr:colOff>
      <xdr:row>6</xdr:row>
      <xdr:rowOff>81213</xdr:rowOff>
    </xdr:to>
    <xdr:sp macro="" textlink="">
      <xdr:nvSpPr>
        <xdr:cNvPr id="2" name="TextBox 1"/>
        <xdr:cNvSpPr txBox="1"/>
      </xdr:nvSpPr>
      <xdr:spPr>
        <a:xfrm>
          <a:off x="6600825" y="651710"/>
          <a:ext cx="2541671" cy="87830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This</a:t>
          </a:r>
          <a:r>
            <a:rPr lang="en-AU" sz="1100" baseline="0"/>
            <a:t> approach to "deseasonalising" a set of performance measure values in preparation for an XmR chart (or Smart Chart) is based on Chapter 18 of Donald Wheeler's book "Making Sense of Data".</a:t>
          </a:r>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15240</xdr:colOff>
      <xdr:row>12</xdr:row>
      <xdr:rowOff>154239</xdr:rowOff>
    </xdr:from>
    <xdr:to>
      <xdr:col>12</xdr:col>
      <xdr:colOff>4366260</xdr:colOff>
      <xdr:row>23</xdr:row>
      <xdr:rowOff>89074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7620</xdr:colOff>
      <xdr:row>1</xdr:row>
      <xdr:rowOff>121920</xdr:rowOff>
    </xdr:from>
    <xdr:to>
      <xdr:col>12</xdr:col>
      <xdr:colOff>4366260</xdr:colOff>
      <xdr:row>12</xdr:row>
      <xdr:rowOff>65690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9"/>
  <sheetViews>
    <sheetView tabSelected="1" zoomScale="190" zoomScaleNormal="190" workbookViewId="0">
      <selection activeCell="J13" sqref="J13"/>
    </sheetView>
  </sheetViews>
  <sheetFormatPr defaultRowHeight="12.75" x14ac:dyDescent="0.2"/>
  <cols>
    <col min="1" max="1" width="8.5703125" style="8" customWidth="1"/>
    <col min="2" max="2" width="11.28515625" style="7" customWidth="1"/>
    <col min="3" max="3" width="10.42578125" style="37" customWidth="1"/>
    <col min="4" max="4" width="10.42578125" style="36" customWidth="1"/>
    <col min="5" max="5" width="2.7109375" style="37" customWidth="1"/>
    <col min="6" max="6" width="9.140625" style="38"/>
    <col min="7" max="7" width="10.140625" style="36" bestFit="1" customWidth="1"/>
    <col min="8" max="8" width="3.28515625" style="37" customWidth="1"/>
    <col min="9" max="9" width="12.7109375" style="39" customWidth="1"/>
    <col min="10" max="16384" width="9.140625" style="37"/>
  </cols>
  <sheetData>
    <row r="1" spans="1:9" s="25" customFormat="1" ht="51" x14ac:dyDescent="0.2">
      <c r="A1" s="25" t="s">
        <v>4</v>
      </c>
      <c r="B1" s="25" t="s">
        <v>27</v>
      </c>
      <c r="C1" s="25" t="s">
        <v>11</v>
      </c>
      <c r="D1" s="25" t="s">
        <v>10</v>
      </c>
      <c r="F1" s="25" t="s">
        <v>4</v>
      </c>
      <c r="G1" s="25" t="s">
        <v>12</v>
      </c>
      <c r="I1" s="26" t="s">
        <v>26</v>
      </c>
    </row>
    <row r="2" spans="1:9" x14ac:dyDescent="0.2">
      <c r="A2" s="28">
        <v>39639</v>
      </c>
      <c r="B2" s="31">
        <v>41860000</v>
      </c>
      <c r="C2" s="35">
        <f>AVERAGE(B2:B13)</f>
        <v>27260000</v>
      </c>
      <c r="D2" s="36">
        <f t="shared" ref="D2:D6" si="0">B2/C2</f>
        <v>1.5355832721936904</v>
      </c>
      <c r="F2" s="38" t="s">
        <v>24</v>
      </c>
      <c r="G2" s="36">
        <f>AVERAGE(D2,D14,D26,D38)</f>
        <v>1.6495825552742178</v>
      </c>
      <c r="I2" s="39">
        <f>B2/$G$2</f>
        <v>25376117.046195008</v>
      </c>
    </row>
    <row r="3" spans="1:9" x14ac:dyDescent="0.2">
      <c r="A3" s="28">
        <v>39670</v>
      </c>
      <c r="B3" s="31">
        <v>44020000</v>
      </c>
      <c r="C3" s="31">
        <f>C2</f>
        <v>27260000</v>
      </c>
      <c r="D3" s="36">
        <f t="shared" si="0"/>
        <v>1.6148202494497432</v>
      </c>
      <c r="F3" s="38" t="s">
        <v>13</v>
      </c>
      <c r="G3" s="36">
        <f>AVERAGE(D3,D15,D27,D39)</f>
        <v>1.6665351888313085</v>
      </c>
      <c r="I3" s="39">
        <f>B3/$G$3</f>
        <v>26414083.71993028</v>
      </c>
    </row>
    <row r="4" spans="1:9" x14ac:dyDescent="0.2">
      <c r="A4" s="28">
        <v>39701</v>
      </c>
      <c r="B4" s="31">
        <v>33460000</v>
      </c>
      <c r="C4" s="31">
        <f t="shared" ref="C4:C13" si="1">C3</f>
        <v>27260000</v>
      </c>
      <c r="D4" s="36">
        <f t="shared" si="0"/>
        <v>1.2274394717534849</v>
      </c>
      <c r="F4" s="38" t="s">
        <v>14</v>
      </c>
      <c r="G4" s="36">
        <f t="shared" ref="G4:G13" si="2">AVERAGE(D4,D16,D28,D40)</f>
        <v>1.2387111176267029</v>
      </c>
      <c r="I4" s="39">
        <f>B4/$G$4</f>
        <v>27011947.760755856</v>
      </c>
    </row>
    <row r="5" spans="1:9" x14ac:dyDescent="0.2">
      <c r="A5" s="28">
        <v>39731</v>
      </c>
      <c r="B5" s="31">
        <v>25000000</v>
      </c>
      <c r="C5" s="31">
        <f t="shared" si="1"/>
        <v>27260000</v>
      </c>
      <c r="D5" s="36">
        <f t="shared" si="0"/>
        <v>0.91709464416727804</v>
      </c>
      <c r="F5" s="38" t="s">
        <v>15</v>
      </c>
      <c r="G5" s="36">
        <f t="shared" si="2"/>
        <v>0.8520828532606729</v>
      </c>
      <c r="I5" s="39">
        <f>B5/$G$5</f>
        <v>29339869.831122972</v>
      </c>
    </row>
    <row r="6" spans="1:9" x14ac:dyDescent="0.2">
      <c r="A6" s="28">
        <v>39762</v>
      </c>
      <c r="B6" s="31">
        <v>18060000</v>
      </c>
      <c r="C6" s="31">
        <f t="shared" si="1"/>
        <v>27260000</v>
      </c>
      <c r="D6" s="36">
        <f t="shared" si="0"/>
        <v>0.66250917094644168</v>
      </c>
      <c r="F6" s="38" t="s">
        <v>16</v>
      </c>
      <c r="G6" s="36">
        <f t="shared" si="2"/>
        <v>0.68207977989814172</v>
      </c>
      <c r="I6" s="39">
        <f>B6/$G$6</f>
        <v>26477841.056506597</v>
      </c>
    </row>
    <row r="7" spans="1:9" x14ac:dyDescent="0.2">
      <c r="A7" s="28">
        <v>39792</v>
      </c>
      <c r="B7" s="31">
        <v>19430000</v>
      </c>
      <c r="C7" s="31">
        <f t="shared" si="1"/>
        <v>27260000</v>
      </c>
      <c r="D7" s="36">
        <f t="shared" ref="D7:D49" si="3">B7/C7</f>
        <v>0.71276595744680848</v>
      </c>
      <c r="F7" s="38" t="s">
        <v>17</v>
      </c>
      <c r="G7" s="36">
        <f t="shared" si="2"/>
        <v>0.73012732637878452</v>
      </c>
      <c r="I7" s="39">
        <f>B7/$G$7</f>
        <v>26611796.73464223</v>
      </c>
    </row>
    <row r="8" spans="1:9" x14ac:dyDescent="0.2">
      <c r="A8" s="28">
        <v>39823</v>
      </c>
      <c r="B8" s="31">
        <v>17820000</v>
      </c>
      <c r="C8" s="31">
        <f t="shared" si="1"/>
        <v>27260000</v>
      </c>
      <c r="D8" s="36">
        <f t="shared" si="3"/>
        <v>0.65370506236243575</v>
      </c>
      <c r="F8" s="38" t="s">
        <v>18</v>
      </c>
      <c r="G8" s="36">
        <f t="shared" si="2"/>
        <v>0.75352372684488245</v>
      </c>
      <c r="I8" s="39">
        <f>B8/$G$8</f>
        <v>23648890.360247884</v>
      </c>
    </row>
    <row r="9" spans="1:9" x14ac:dyDescent="0.2">
      <c r="A9" s="28">
        <v>39854</v>
      </c>
      <c r="B9" s="31">
        <v>18340000</v>
      </c>
      <c r="C9" s="31">
        <f t="shared" si="1"/>
        <v>27260000</v>
      </c>
      <c r="D9" s="36">
        <f t="shared" si="3"/>
        <v>0.67278063096111518</v>
      </c>
      <c r="F9" s="38" t="s">
        <v>19</v>
      </c>
      <c r="G9" s="36">
        <f t="shared" si="2"/>
        <v>0.70227795137209614</v>
      </c>
      <c r="I9" s="39">
        <f>B9/$G$9</f>
        <v>26115016.090378016</v>
      </c>
    </row>
    <row r="10" spans="1:9" x14ac:dyDescent="0.2">
      <c r="A10" s="28">
        <v>39882</v>
      </c>
      <c r="B10" s="31">
        <v>18840000</v>
      </c>
      <c r="C10" s="31">
        <f t="shared" si="1"/>
        <v>27260000</v>
      </c>
      <c r="D10" s="36">
        <f t="shared" si="3"/>
        <v>0.69112252384446071</v>
      </c>
      <c r="F10" s="38" t="s">
        <v>20</v>
      </c>
      <c r="G10" s="36">
        <f t="shared" si="2"/>
        <v>0.71360869721852993</v>
      </c>
      <c r="I10" s="39">
        <f>B10/$G$10</f>
        <v>26401023.52092072</v>
      </c>
    </row>
    <row r="11" spans="1:9" x14ac:dyDescent="0.2">
      <c r="A11" s="28">
        <v>39913</v>
      </c>
      <c r="B11" s="31">
        <v>21540000</v>
      </c>
      <c r="C11" s="31">
        <f t="shared" si="1"/>
        <v>27260000</v>
      </c>
      <c r="D11" s="36">
        <f t="shared" si="3"/>
        <v>0.79016874541452675</v>
      </c>
      <c r="F11" s="38" t="s">
        <v>21</v>
      </c>
      <c r="G11" s="36">
        <f t="shared" si="2"/>
        <v>0.78049977127148273</v>
      </c>
      <c r="I11" s="39">
        <f>B11/$G$11</f>
        <v>27597701.87364693</v>
      </c>
    </row>
    <row r="12" spans="1:9" x14ac:dyDescent="0.2">
      <c r="A12" s="28">
        <v>39943</v>
      </c>
      <c r="B12" s="31">
        <v>33040000</v>
      </c>
      <c r="C12" s="31">
        <f t="shared" si="1"/>
        <v>27260000</v>
      </c>
      <c r="D12" s="36">
        <f t="shared" si="3"/>
        <v>1.2120322817314746</v>
      </c>
      <c r="F12" s="38" t="s">
        <v>22</v>
      </c>
      <c r="G12" s="36">
        <f t="shared" si="2"/>
        <v>1.0122916873458898</v>
      </c>
      <c r="I12" s="39">
        <f>B12/$G$12</f>
        <v>32638813.904149514</v>
      </c>
    </row>
    <row r="13" spans="1:9" x14ac:dyDescent="0.2">
      <c r="A13" s="28">
        <v>39974</v>
      </c>
      <c r="B13" s="32">
        <v>35710000</v>
      </c>
      <c r="C13" s="31">
        <f t="shared" si="1"/>
        <v>27260000</v>
      </c>
      <c r="D13" s="36">
        <f t="shared" si="3"/>
        <v>1.30997798972854</v>
      </c>
      <c r="F13" s="38" t="s">
        <v>23</v>
      </c>
      <c r="G13" s="36">
        <f t="shared" si="2"/>
        <v>1.2186793446772901</v>
      </c>
      <c r="I13" s="39">
        <f>B13/$G$13</f>
        <v>29302211.575150732</v>
      </c>
    </row>
    <row r="14" spans="1:9" ht="13.5" thickBot="1" x14ac:dyDescent="0.25">
      <c r="A14" s="28">
        <v>40004</v>
      </c>
      <c r="B14" s="31">
        <v>44965810</v>
      </c>
      <c r="C14" s="35">
        <f>AVERAGE(B14:B25)</f>
        <v>23035012.5</v>
      </c>
      <c r="D14" s="36">
        <f t="shared" si="3"/>
        <v>1.9520636248840759</v>
      </c>
      <c r="F14" s="40" t="s">
        <v>25</v>
      </c>
      <c r="G14" s="41">
        <f>SUM(G2:G13)</f>
        <v>12</v>
      </c>
      <c r="I14" s="39">
        <f>B14/$G$2</f>
        <v>27258902.475799475</v>
      </c>
    </row>
    <row r="15" spans="1:9" ht="13.5" thickTop="1" x14ac:dyDescent="0.2">
      <c r="A15" s="28">
        <v>40035</v>
      </c>
      <c r="B15" s="31">
        <v>42490240</v>
      </c>
      <c r="C15" s="31">
        <f>C14</f>
        <v>23035012.5</v>
      </c>
      <c r="D15" s="36">
        <f t="shared" si="3"/>
        <v>1.844593746150561</v>
      </c>
      <c r="I15" s="39">
        <f>B15/$G$3</f>
        <v>25496155.30758588</v>
      </c>
    </row>
    <row r="16" spans="1:9" x14ac:dyDescent="0.2">
      <c r="A16" s="28">
        <v>40066</v>
      </c>
      <c r="B16" s="31">
        <v>28112800</v>
      </c>
      <c r="C16" s="31">
        <f t="shared" ref="C16:C25" si="4">C15</f>
        <v>23035012.5</v>
      </c>
      <c r="D16" s="36">
        <f t="shared" si="3"/>
        <v>1.2204378009345556</v>
      </c>
      <c r="I16" s="39">
        <f>B16/$G$4</f>
        <v>22695202.779694475</v>
      </c>
    </row>
    <row r="17" spans="1:9" x14ac:dyDescent="0.2">
      <c r="A17" s="28">
        <v>40096</v>
      </c>
      <c r="B17" s="31">
        <v>19079840</v>
      </c>
      <c r="C17" s="31">
        <f t="shared" si="4"/>
        <v>23035012.5</v>
      </c>
      <c r="D17" s="36">
        <f t="shared" si="3"/>
        <v>0.82829735820633921</v>
      </c>
      <c r="I17" s="39">
        <f>B17/$G$5</f>
        <v>22392000.879946135</v>
      </c>
    </row>
    <row r="18" spans="1:9" x14ac:dyDescent="0.2">
      <c r="A18" s="28">
        <v>40127</v>
      </c>
      <c r="B18" s="31">
        <v>15292090</v>
      </c>
      <c r="C18" s="31">
        <f t="shared" si="4"/>
        <v>23035012.5</v>
      </c>
      <c r="D18" s="36">
        <f t="shared" si="3"/>
        <v>0.66386289132684428</v>
      </c>
      <c r="I18" s="39">
        <f>B18/$G$6</f>
        <v>22419796.70220343</v>
      </c>
    </row>
    <row r="19" spans="1:9" x14ac:dyDescent="0.2">
      <c r="A19" s="28">
        <v>40157</v>
      </c>
      <c r="B19" s="33">
        <v>15471630</v>
      </c>
      <c r="C19" s="31">
        <f t="shared" si="4"/>
        <v>23035012.5</v>
      </c>
      <c r="D19" s="36">
        <f t="shared" si="3"/>
        <v>0.67165711327484623</v>
      </c>
      <c r="I19" s="39">
        <f>B19/$G$7</f>
        <v>21190317.689840082</v>
      </c>
    </row>
    <row r="20" spans="1:9" x14ac:dyDescent="0.2">
      <c r="A20" s="28">
        <v>40188</v>
      </c>
      <c r="B20" s="33">
        <v>16846300</v>
      </c>
      <c r="C20" s="31">
        <f t="shared" si="4"/>
        <v>23035012.5</v>
      </c>
      <c r="D20" s="36">
        <f t="shared" si="3"/>
        <v>0.73133452825345768</v>
      </c>
      <c r="I20" s="39">
        <f>B20/$G$8</f>
        <v>22356694.819070928</v>
      </c>
    </row>
    <row r="21" spans="1:9" x14ac:dyDescent="0.2">
      <c r="A21" s="28">
        <v>40219</v>
      </c>
      <c r="B21" s="33">
        <v>14438460</v>
      </c>
      <c r="C21" s="31">
        <f t="shared" si="4"/>
        <v>23035012.5</v>
      </c>
      <c r="D21" s="36">
        <f t="shared" si="3"/>
        <v>0.62680495615098974</v>
      </c>
      <c r="I21" s="39">
        <f>B21/$G$9</f>
        <v>20559466.478750236</v>
      </c>
    </row>
    <row r="22" spans="1:9" x14ac:dyDescent="0.2">
      <c r="A22" s="28">
        <v>40247</v>
      </c>
      <c r="B22" s="31">
        <v>15388010</v>
      </c>
      <c r="C22" s="31">
        <f t="shared" si="4"/>
        <v>23035012.5</v>
      </c>
      <c r="D22" s="36">
        <f t="shared" si="3"/>
        <v>0.66802698717875664</v>
      </c>
      <c r="I22" s="39">
        <f>B22/$G$10</f>
        <v>21563652.545125436</v>
      </c>
    </row>
    <row r="23" spans="1:9" x14ac:dyDescent="0.2">
      <c r="A23" s="28">
        <v>40278</v>
      </c>
      <c r="B23" s="31">
        <v>17531390</v>
      </c>
      <c r="C23" s="31">
        <f t="shared" si="4"/>
        <v>23035012.5</v>
      </c>
      <c r="D23" s="36">
        <f t="shared" si="3"/>
        <v>0.76107577540928184</v>
      </c>
      <c r="I23" s="39">
        <f>B23/$G$11</f>
        <v>22461749.055275537</v>
      </c>
    </row>
    <row r="24" spans="1:9" x14ac:dyDescent="0.2">
      <c r="A24" s="28">
        <v>40308</v>
      </c>
      <c r="B24" s="31">
        <v>18877940</v>
      </c>
      <c r="C24" s="31">
        <f t="shared" si="4"/>
        <v>23035012.5</v>
      </c>
      <c r="D24" s="36">
        <f t="shared" si="3"/>
        <v>0.8195324400192967</v>
      </c>
      <c r="I24" s="39">
        <f>B24/$G$12</f>
        <v>18648715.81578996</v>
      </c>
    </row>
    <row r="25" spans="1:9" x14ac:dyDescent="0.2">
      <c r="A25" s="28">
        <v>40339</v>
      </c>
      <c r="B25" s="32">
        <v>27925640</v>
      </c>
      <c r="C25" s="31">
        <f t="shared" si="4"/>
        <v>23035012.5</v>
      </c>
      <c r="D25" s="36">
        <f t="shared" si="3"/>
        <v>1.212312778210995</v>
      </c>
      <c r="I25" s="39">
        <f>B25/$G$13</f>
        <v>22914674.087132242</v>
      </c>
    </row>
    <row r="26" spans="1:9" x14ac:dyDescent="0.2">
      <c r="A26" s="28">
        <v>40369</v>
      </c>
      <c r="B26" s="31">
        <v>36835999</v>
      </c>
      <c r="C26" s="35">
        <f>AVERAGE(B26:B37)</f>
        <v>22942619.166666668</v>
      </c>
      <c r="D26" s="36">
        <f t="shared" si="3"/>
        <v>1.6055707821502361</v>
      </c>
      <c r="I26" s="39">
        <f t="shared" ref="I26" si="5">B26/$G$2</f>
        <v>22330497.423256624</v>
      </c>
    </row>
    <row r="27" spans="1:9" x14ac:dyDescent="0.2">
      <c r="A27" s="28">
        <v>40400</v>
      </c>
      <c r="B27" s="31">
        <v>39000000</v>
      </c>
      <c r="C27" s="31">
        <f>C26</f>
        <v>22942619.166666668</v>
      </c>
      <c r="D27" s="36">
        <f t="shared" si="3"/>
        <v>1.6998930992440087</v>
      </c>
      <c r="I27" s="39">
        <f t="shared" ref="I27" si="6">B27/$G$3</f>
        <v>23401846.094440728</v>
      </c>
    </row>
    <row r="28" spans="1:9" x14ac:dyDescent="0.2">
      <c r="A28" s="28">
        <v>40431</v>
      </c>
      <c r="B28" s="31">
        <v>27896230</v>
      </c>
      <c r="C28" s="31">
        <f t="shared" ref="C28:C37" si="7">C27</f>
        <v>22942619.166666668</v>
      </c>
      <c r="D28" s="36">
        <f t="shared" si="3"/>
        <v>1.2159130479980436</v>
      </c>
      <c r="I28" s="39">
        <f t="shared" ref="I28" si="8">B28/$G$4</f>
        <v>22520367.826719373</v>
      </c>
    </row>
    <row r="29" spans="1:9" x14ac:dyDescent="0.2">
      <c r="A29" s="28">
        <v>40482</v>
      </c>
      <c r="B29" s="31">
        <v>19916000</v>
      </c>
      <c r="C29" s="31">
        <f t="shared" si="7"/>
        <v>22942619.166666668</v>
      </c>
      <c r="D29" s="36">
        <f t="shared" si="3"/>
        <v>0.86807874268060714</v>
      </c>
      <c r="I29" s="39">
        <f t="shared" ref="I29" si="9">B29/$G$5</f>
        <v>23373313.902265806</v>
      </c>
    </row>
    <row r="30" spans="1:9" x14ac:dyDescent="0.2">
      <c r="A30" s="28">
        <v>40512</v>
      </c>
      <c r="B30" s="31">
        <v>14757400</v>
      </c>
      <c r="C30" s="31">
        <f t="shared" si="7"/>
        <v>22942619.166666668</v>
      </c>
      <c r="D30" s="36">
        <f t="shared" si="3"/>
        <v>0.64323083135342396</v>
      </c>
      <c r="I30" s="39">
        <f t="shared" ref="I30" si="10">B30/$G$6</f>
        <v>21635885.471057057</v>
      </c>
    </row>
    <row r="31" spans="1:9" x14ac:dyDescent="0.2">
      <c r="A31" s="28">
        <v>40513</v>
      </c>
      <c r="B31" s="31">
        <v>17519000</v>
      </c>
      <c r="C31" s="31">
        <f t="shared" si="7"/>
        <v>22942619.166666668</v>
      </c>
      <c r="D31" s="36">
        <f t="shared" si="3"/>
        <v>0.76360069758091764</v>
      </c>
      <c r="I31" s="39">
        <f t="shared" ref="I31" si="11">B31/$G$7</f>
        <v>23994445.033154774</v>
      </c>
    </row>
    <row r="32" spans="1:9" x14ac:dyDescent="0.2">
      <c r="A32" s="28">
        <v>40544</v>
      </c>
      <c r="B32" s="31">
        <v>17941500</v>
      </c>
      <c r="C32" s="31">
        <f t="shared" si="7"/>
        <v>22942619.166666668</v>
      </c>
      <c r="D32" s="36">
        <f t="shared" si="3"/>
        <v>0.78201620615606116</v>
      </c>
      <c r="I32" s="39">
        <f t="shared" ref="I32" si="12">B32/$G$8</f>
        <v>23810132.7945223</v>
      </c>
    </row>
    <row r="33" spans="1:9" x14ac:dyDescent="0.2">
      <c r="A33" s="28">
        <v>40575</v>
      </c>
      <c r="B33" s="31">
        <v>17556000</v>
      </c>
      <c r="C33" s="31">
        <f t="shared" si="7"/>
        <v>22942619.166666668</v>
      </c>
      <c r="D33" s="36">
        <f t="shared" si="3"/>
        <v>0.76521341667507226</v>
      </c>
      <c r="I33" s="39">
        <f t="shared" ref="I33" si="13">B33/$G$9</f>
        <v>24998648.990331322</v>
      </c>
    </row>
    <row r="34" spans="1:9" x14ac:dyDescent="0.2">
      <c r="A34" s="28">
        <v>40633</v>
      </c>
      <c r="B34" s="31">
        <v>17495300</v>
      </c>
      <c r="C34" s="31">
        <f t="shared" si="7"/>
        <v>22942619.166666668</v>
      </c>
      <c r="D34" s="36">
        <f t="shared" si="3"/>
        <v>0.76256768562060784</v>
      </c>
      <c r="I34" s="39">
        <f t="shared" ref="I34" si="14">B34/$G$10</f>
        <v>24516657.473756064</v>
      </c>
    </row>
    <row r="35" spans="1:9" x14ac:dyDescent="0.2">
      <c r="A35" s="28">
        <v>40634</v>
      </c>
      <c r="B35" s="31">
        <v>18490000</v>
      </c>
      <c r="C35" s="31">
        <f t="shared" si="7"/>
        <v>22942619.166666668</v>
      </c>
      <c r="D35" s="36">
        <f t="shared" si="3"/>
        <v>0.80592367705183898</v>
      </c>
      <c r="I35" s="39">
        <f t="shared" ref="I35" si="15">B35/$G$11</f>
        <v>23689949.287081327</v>
      </c>
    </row>
    <row r="36" spans="1:9" x14ac:dyDescent="0.2">
      <c r="A36" s="28">
        <v>40694</v>
      </c>
      <c r="B36" s="31">
        <v>20413000</v>
      </c>
      <c r="C36" s="31">
        <f t="shared" si="7"/>
        <v>22942619.166666668</v>
      </c>
      <c r="D36" s="36">
        <f t="shared" si="3"/>
        <v>0.88974148294533206</v>
      </c>
      <c r="I36" s="39">
        <f t="shared" ref="I36" si="16">B36/$G$12</f>
        <v>20165136.447500121</v>
      </c>
    </row>
    <row r="37" spans="1:9" x14ac:dyDescent="0.2">
      <c r="A37" s="34">
        <v>40724</v>
      </c>
      <c r="B37" s="32">
        <v>27491001</v>
      </c>
      <c r="C37" s="31">
        <f t="shared" si="7"/>
        <v>22942619.166666668</v>
      </c>
      <c r="D37" s="36">
        <f t="shared" si="3"/>
        <v>1.1982503305438499</v>
      </c>
      <c r="I37" s="39">
        <f t="shared" ref="I37" si="17">B37/$G$13</f>
        <v>22558026.539195754</v>
      </c>
    </row>
    <row r="38" spans="1:9" x14ac:dyDescent="0.2">
      <c r="A38" s="28">
        <v>40755</v>
      </c>
      <c r="B38" s="31">
        <v>33230000</v>
      </c>
      <c r="C38" s="35">
        <f>AVERAGE(B38:B49)</f>
        <v>22078083.25</v>
      </c>
      <c r="D38" s="36">
        <f t="shared" si="3"/>
        <v>1.5051125418688689</v>
      </c>
      <c r="I38" s="39">
        <f t="shared" ref="I38" si="18">B38/$G$2</f>
        <v>20144490.431081228</v>
      </c>
    </row>
    <row r="39" spans="1:9" x14ac:dyDescent="0.2">
      <c r="A39" s="28">
        <v>40786</v>
      </c>
      <c r="B39" s="31">
        <v>33267999</v>
      </c>
      <c r="C39" s="31">
        <f>C38</f>
        <v>22078083.25</v>
      </c>
      <c r="D39" s="36">
        <f t="shared" si="3"/>
        <v>1.5068336604809205</v>
      </c>
      <c r="I39" s="39">
        <f t="shared" ref="I39" si="19">B39/$G$3</f>
        <v>19962374.165846363</v>
      </c>
    </row>
    <row r="40" spans="1:9" x14ac:dyDescent="0.2">
      <c r="A40" s="28">
        <v>40816</v>
      </c>
      <c r="B40" s="31">
        <v>28504001</v>
      </c>
      <c r="C40" s="31">
        <f t="shared" ref="C40:C49" si="20">C39</f>
        <v>22078083.25</v>
      </c>
      <c r="D40" s="36">
        <f t="shared" si="3"/>
        <v>1.2910541498207277</v>
      </c>
      <c r="I40" s="39">
        <f t="shared" ref="I40" si="21">B40/$G$4</f>
        <v>23011015.719800737</v>
      </c>
    </row>
    <row r="41" spans="1:9" x14ac:dyDescent="0.2">
      <c r="A41" s="28">
        <v>40847</v>
      </c>
      <c r="B41" s="31">
        <v>17549000</v>
      </c>
      <c r="C41" s="31">
        <f t="shared" si="20"/>
        <v>22078083.25</v>
      </c>
      <c r="D41" s="36">
        <f t="shared" si="3"/>
        <v>0.79486066798846766</v>
      </c>
      <c r="I41" s="39">
        <f t="shared" ref="I41" si="22">B41/$G$5</f>
        <v>20595415.026655082</v>
      </c>
    </row>
    <row r="42" spans="1:9" x14ac:dyDescent="0.2">
      <c r="A42" s="28">
        <v>40877</v>
      </c>
      <c r="B42" s="31">
        <v>16751000</v>
      </c>
      <c r="C42" s="31">
        <f t="shared" si="20"/>
        <v>22078083.25</v>
      </c>
      <c r="D42" s="36">
        <f t="shared" si="3"/>
        <v>0.75871622596585686</v>
      </c>
      <c r="I42" s="39">
        <f t="shared" ref="I42" si="23">B42/$G$6</f>
        <v>24558710.716364451</v>
      </c>
    </row>
    <row r="43" spans="1:9" x14ac:dyDescent="0.2">
      <c r="A43" s="28">
        <v>40878</v>
      </c>
      <c r="B43" s="31">
        <v>17055000</v>
      </c>
      <c r="C43" s="31">
        <f t="shared" si="20"/>
        <v>22078083.25</v>
      </c>
      <c r="D43" s="36">
        <f t="shared" si="3"/>
        <v>0.77248553721256574</v>
      </c>
      <c r="I43" s="39">
        <f t="shared" ref="I43" si="24">B43/$G$7</f>
        <v>23358939.439491674</v>
      </c>
    </row>
    <row r="44" spans="1:9" x14ac:dyDescent="0.2">
      <c r="A44" s="28">
        <v>40909</v>
      </c>
      <c r="B44" s="31">
        <v>18701000</v>
      </c>
      <c r="C44" s="31">
        <f t="shared" si="20"/>
        <v>22078083.25</v>
      </c>
      <c r="D44" s="36">
        <f t="shared" si="3"/>
        <v>0.84703911060757509</v>
      </c>
      <c r="I44" s="39">
        <f t="shared" ref="I44" si="25">B44/$G$8</f>
        <v>24818063.896015469</v>
      </c>
    </row>
    <row r="45" spans="1:9" x14ac:dyDescent="0.2">
      <c r="A45" s="28">
        <v>40940</v>
      </c>
      <c r="B45" s="31">
        <v>16433000</v>
      </c>
      <c r="C45" s="31">
        <f t="shared" si="20"/>
        <v>22078083.25</v>
      </c>
      <c r="D45" s="36">
        <f t="shared" si="3"/>
        <v>0.7443128017012075</v>
      </c>
      <c r="I45" s="39">
        <f t="shared" ref="I45" si="26">B45/$G$9</f>
        <v>23399567.034524642</v>
      </c>
    </row>
    <row r="46" spans="1:9" x14ac:dyDescent="0.2">
      <c r="A46" s="28">
        <v>40999</v>
      </c>
      <c r="B46" s="31">
        <v>16177000</v>
      </c>
      <c r="C46" s="31">
        <f t="shared" si="20"/>
        <v>22078083.25</v>
      </c>
      <c r="D46" s="36">
        <f t="shared" si="3"/>
        <v>0.73271759223029476</v>
      </c>
      <c r="I46" s="39">
        <f t="shared" ref="I46" si="27">B46/$G$10</f>
        <v>22669286.491397794</v>
      </c>
    </row>
    <row r="47" spans="1:9" x14ac:dyDescent="0.2">
      <c r="A47" s="28">
        <v>41000</v>
      </c>
      <c r="B47" s="31">
        <v>16886000</v>
      </c>
      <c r="C47" s="31">
        <f t="shared" si="20"/>
        <v>22078083.25</v>
      </c>
      <c r="D47" s="36">
        <f t="shared" si="3"/>
        <v>0.76483088721028358</v>
      </c>
      <c r="I47" s="39">
        <f t="shared" ref="I47" si="28">B47/$G$11</f>
        <v>21634855.795654692</v>
      </c>
    </row>
    <row r="48" spans="1:9" x14ac:dyDescent="0.2">
      <c r="A48" s="28">
        <v>41060</v>
      </c>
      <c r="B48" s="31">
        <v>24900999</v>
      </c>
      <c r="C48" s="31">
        <f t="shared" si="20"/>
        <v>22078083.25</v>
      </c>
      <c r="D48" s="36">
        <f t="shared" si="3"/>
        <v>1.1278605446874561</v>
      </c>
      <c r="I48" s="39">
        <f t="shared" ref="I48" si="29">B48/$G$12</f>
        <v>24598640.205460444</v>
      </c>
    </row>
    <row r="49" spans="1:9" x14ac:dyDescent="0.2">
      <c r="A49" s="34">
        <v>41090</v>
      </c>
      <c r="B49" s="32">
        <v>25482000</v>
      </c>
      <c r="C49" s="31">
        <f t="shared" si="20"/>
        <v>22078083.25</v>
      </c>
      <c r="D49" s="36">
        <f t="shared" si="3"/>
        <v>1.1541762802257756</v>
      </c>
      <c r="I49" s="39">
        <f t="shared" ref="I49" si="30">B49/$G$13</f>
        <v>20909519.892410837</v>
      </c>
    </row>
  </sheetData>
  <pageMargins left="0.7" right="0.7" top="0.75" bottom="0.75" header="0.3" footer="0.3"/>
  <pageSetup paperSize="9" orientation="portrait" horizontalDpi="4294967293"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zoomScale="145" zoomScaleNormal="145" workbookViewId="0">
      <pane ySplit="1" topLeftCell="A2" activePane="bottomLeft" state="frozen"/>
      <selection pane="bottomLeft" activeCell="N15" sqref="N15"/>
    </sheetView>
  </sheetViews>
  <sheetFormatPr defaultColWidth="7.7109375" defaultRowHeight="12.75" x14ac:dyDescent="0.2"/>
  <cols>
    <col min="1" max="1" width="8.5703125" style="8" customWidth="1"/>
    <col min="2" max="2" width="13.140625" style="7" customWidth="1"/>
    <col min="3" max="3" width="10.28515625" style="6" customWidth="1"/>
    <col min="4" max="6" width="10.85546875" style="5" customWidth="1"/>
    <col min="7" max="8" width="10.85546875" style="4" customWidth="1"/>
    <col min="9" max="9" width="9" style="3" customWidth="1"/>
    <col min="10" max="10" width="10" style="3" customWidth="1"/>
    <col min="11" max="11" width="9.140625" style="3" customWidth="1"/>
    <col min="12" max="12" width="1.85546875" style="2" customWidth="1"/>
    <col min="13" max="13" width="61.85546875" style="1" customWidth="1"/>
    <col min="14" max="14" width="9.7109375" style="1" customWidth="1"/>
    <col min="15" max="255" width="7.7109375" style="1"/>
    <col min="256" max="256" width="9" style="1" customWidth="1"/>
    <col min="257" max="257" width="8.140625" style="1" customWidth="1"/>
    <col min="258" max="258" width="6.85546875" style="1" customWidth="1"/>
    <col min="259" max="259" width="7.5703125" style="1" customWidth="1"/>
    <col min="260" max="260" width="8" style="1" customWidth="1"/>
    <col min="261" max="261" width="8.28515625" style="1" bestFit="1" customWidth="1"/>
    <col min="262" max="262" width="7.5703125" style="1" customWidth="1"/>
    <col min="263" max="263" width="7.28515625" style="1" customWidth="1"/>
    <col min="264" max="264" width="6.5703125" style="1" customWidth="1"/>
    <col min="265" max="265" width="6.7109375" style="1" customWidth="1"/>
    <col min="266" max="266" width="7" style="1" customWidth="1"/>
    <col min="267" max="267" width="1.85546875" style="1" customWidth="1"/>
    <col min="268" max="268" width="67.28515625" style="1" customWidth="1"/>
    <col min="269" max="269" width="7.7109375" style="1"/>
    <col min="270" max="270" width="9.7109375" style="1" customWidth="1"/>
    <col min="271" max="511" width="7.7109375" style="1"/>
    <col min="512" max="512" width="9" style="1" customWidth="1"/>
    <col min="513" max="513" width="8.140625" style="1" customWidth="1"/>
    <col min="514" max="514" width="6.85546875" style="1" customWidth="1"/>
    <col min="515" max="515" width="7.5703125" style="1" customWidth="1"/>
    <col min="516" max="516" width="8" style="1" customWidth="1"/>
    <col min="517" max="517" width="8.28515625" style="1" bestFit="1" customWidth="1"/>
    <col min="518" max="518" width="7.5703125" style="1" customWidth="1"/>
    <col min="519" max="519" width="7.28515625" style="1" customWidth="1"/>
    <col min="520" max="520" width="6.5703125" style="1" customWidth="1"/>
    <col min="521" max="521" width="6.7109375" style="1" customWidth="1"/>
    <col min="522" max="522" width="7" style="1" customWidth="1"/>
    <col min="523" max="523" width="1.85546875" style="1" customWidth="1"/>
    <col min="524" max="524" width="67.28515625" style="1" customWidth="1"/>
    <col min="525" max="525" width="7.7109375" style="1"/>
    <col min="526" max="526" width="9.7109375" style="1" customWidth="1"/>
    <col min="527" max="767" width="7.7109375" style="1"/>
    <col min="768" max="768" width="9" style="1" customWidth="1"/>
    <col min="769" max="769" width="8.140625" style="1" customWidth="1"/>
    <col min="770" max="770" width="6.85546875" style="1" customWidth="1"/>
    <col min="771" max="771" width="7.5703125" style="1" customWidth="1"/>
    <col min="772" max="772" width="8" style="1" customWidth="1"/>
    <col min="773" max="773" width="8.28515625" style="1" bestFit="1" customWidth="1"/>
    <col min="774" max="774" width="7.5703125" style="1" customWidth="1"/>
    <col min="775" max="775" width="7.28515625" style="1" customWidth="1"/>
    <col min="776" max="776" width="6.5703125" style="1" customWidth="1"/>
    <col min="777" max="777" width="6.7109375" style="1" customWidth="1"/>
    <col min="778" max="778" width="7" style="1" customWidth="1"/>
    <col min="779" max="779" width="1.85546875" style="1" customWidth="1"/>
    <col min="780" max="780" width="67.28515625" style="1" customWidth="1"/>
    <col min="781" max="781" width="7.7109375" style="1"/>
    <col min="782" max="782" width="9.7109375" style="1" customWidth="1"/>
    <col min="783" max="1023" width="7.7109375" style="1"/>
    <col min="1024" max="1024" width="9" style="1" customWidth="1"/>
    <col min="1025" max="1025" width="8.140625" style="1" customWidth="1"/>
    <col min="1026" max="1026" width="6.85546875" style="1" customWidth="1"/>
    <col min="1027" max="1027" width="7.5703125" style="1" customWidth="1"/>
    <col min="1028" max="1028" width="8" style="1" customWidth="1"/>
    <col min="1029" max="1029" width="8.28515625" style="1" bestFit="1" customWidth="1"/>
    <col min="1030" max="1030" width="7.5703125" style="1" customWidth="1"/>
    <col min="1031" max="1031" width="7.28515625" style="1" customWidth="1"/>
    <col min="1032" max="1032" width="6.5703125" style="1" customWidth="1"/>
    <col min="1033" max="1033" width="6.7109375" style="1" customWidth="1"/>
    <col min="1034" max="1034" width="7" style="1" customWidth="1"/>
    <col min="1035" max="1035" width="1.85546875" style="1" customWidth="1"/>
    <col min="1036" max="1036" width="67.28515625" style="1" customWidth="1"/>
    <col min="1037" max="1037" width="7.7109375" style="1"/>
    <col min="1038" max="1038" width="9.7109375" style="1" customWidth="1"/>
    <col min="1039" max="1279" width="7.7109375" style="1"/>
    <col min="1280" max="1280" width="9" style="1" customWidth="1"/>
    <col min="1281" max="1281" width="8.140625" style="1" customWidth="1"/>
    <col min="1282" max="1282" width="6.85546875" style="1" customWidth="1"/>
    <col min="1283" max="1283" width="7.5703125" style="1" customWidth="1"/>
    <col min="1284" max="1284" width="8" style="1" customWidth="1"/>
    <col min="1285" max="1285" width="8.28515625" style="1" bestFit="1" customWidth="1"/>
    <col min="1286" max="1286" width="7.5703125" style="1" customWidth="1"/>
    <col min="1287" max="1287" width="7.28515625" style="1" customWidth="1"/>
    <col min="1288" max="1288" width="6.5703125" style="1" customWidth="1"/>
    <col min="1289" max="1289" width="6.7109375" style="1" customWidth="1"/>
    <col min="1290" max="1290" width="7" style="1" customWidth="1"/>
    <col min="1291" max="1291" width="1.85546875" style="1" customWidth="1"/>
    <col min="1292" max="1292" width="67.28515625" style="1" customWidth="1"/>
    <col min="1293" max="1293" width="7.7109375" style="1"/>
    <col min="1294" max="1294" width="9.7109375" style="1" customWidth="1"/>
    <col min="1295" max="1535" width="7.7109375" style="1"/>
    <col min="1536" max="1536" width="9" style="1" customWidth="1"/>
    <col min="1537" max="1537" width="8.140625" style="1" customWidth="1"/>
    <col min="1538" max="1538" width="6.85546875" style="1" customWidth="1"/>
    <col min="1539" max="1539" width="7.5703125" style="1" customWidth="1"/>
    <col min="1540" max="1540" width="8" style="1" customWidth="1"/>
    <col min="1541" max="1541" width="8.28515625" style="1" bestFit="1" customWidth="1"/>
    <col min="1542" max="1542" width="7.5703125" style="1" customWidth="1"/>
    <col min="1543" max="1543" width="7.28515625" style="1" customWidth="1"/>
    <col min="1544" max="1544" width="6.5703125" style="1" customWidth="1"/>
    <col min="1545" max="1545" width="6.7109375" style="1" customWidth="1"/>
    <col min="1546" max="1546" width="7" style="1" customWidth="1"/>
    <col min="1547" max="1547" width="1.85546875" style="1" customWidth="1"/>
    <col min="1548" max="1548" width="67.28515625" style="1" customWidth="1"/>
    <col min="1549" max="1549" width="7.7109375" style="1"/>
    <col min="1550" max="1550" width="9.7109375" style="1" customWidth="1"/>
    <col min="1551" max="1791" width="7.7109375" style="1"/>
    <col min="1792" max="1792" width="9" style="1" customWidth="1"/>
    <col min="1793" max="1793" width="8.140625" style="1" customWidth="1"/>
    <col min="1794" max="1794" width="6.85546875" style="1" customWidth="1"/>
    <col min="1795" max="1795" width="7.5703125" style="1" customWidth="1"/>
    <col min="1796" max="1796" width="8" style="1" customWidth="1"/>
    <col min="1797" max="1797" width="8.28515625" style="1" bestFit="1" customWidth="1"/>
    <col min="1798" max="1798" width="7.5703125" style="1" customWidth="1"/>
    <col min="1799" max="1799" width="7.28515625" style="1" customWidth="1"/>
    <col min="1800" max="1800" width="6.5703125" style="1" customWidth="1"/>
    <col min="1801" max="1801" width="6.7109375" style="1" customWidth="1"/>
    <col min="1802" max="1802" width="7" style="1" customWidth="1"/>
    <col min="1803" max="1803" width="1.85546875" style="1" customWidth="1"/>
    <col min="1804" max="1804" width="67.28515625" style="1" customWidth="1"/>
    <col min="1805" max="1805" width="7.7109375" style="1"/>
    <col min="1806" max="1806" width="9.7109375" style="1" customWidth="1"/>
    <col min="1807" max="2047" width="7.7109375" style="1"/>
    <col min="2048" max="2048" width="9" style="1" customWidth="1"/>
    <col min="2049" max="2049" width="8.140625" style="1" customWidth="1"/>
    <col min="2050" max="2050" width="6.85546875" style="1" customWidth="1"/>
    <col min="2051" max="2051" width="7.5703125" style="1" customWidth="1"/>
    <col min="2052" max="2052" width="8" style="1" customWidth="1"/>
    <col min="2053" max="2053" width="8.28515625" style="1" bestFit="1" customWidth="1"/>
    <col min="2054" max="2054" width="7.5703125" style="1" customWidth="1"/>
    <col min="2055" max="2055" width="7.28515625" style="1" customWidth="1"/>
    <col min="2056" max="2056" width="6.5703125" style="1" customWidth="1"/>
    <col min="2057" max="2057" width="6.7109375" style="1" customWidth="1"/>
    <col min="2058" max="2058" width="7" style="1" customWidth="1"/>
    <col min="2059" max="2059" width="1.85546875" style="1" customWidth="1"/>
    <col min="2060" max="2060" width="67.28515625" style="1" customWidth="1"/>
    <col min="2061" max="2061" width="7.7109375" style="1"/>
    <col min="2062" max="2062" width="9.7109375" style="1" customWidth="1"/>
    <col min="2063" max="2303" width="7.7109375" style="1"/>
    <col min="2304" max="2304" width="9" style="1" customWidth="1"/>
    <col min="2305" max="2305" width="8.140625" style="1" customWidth="1"/>
    <col min="2306" max="2306" width="6.85546875" style="1" customWidth="1"/>
    <col min="2307" max="2307" width="7.5703125" style="1" customWidth="1"/>
    <col min="2308" max="2308" width="8" style="1" customWidth="1"/>
    <col min="2309" max="2309" width="8.28515625" style="1" bestFit="1" customWidth="1"/>
    <col min="2310" max="2310" width="7.5703125" style="1" customWidth="1"/>
    <col min="2311" max="2311" width="7.28515625" style="1" customWidth="1"/>
    <col min="2312" max="2312" width="6.5703125" style="1" customWidth="1"/>
    <col min="2313" max="2313" width="6.7109375" style="1" customWidth="1"/>
    <col min="2314" max="2314" width="7" style="1" customWidth="1"/>
    <col min="2315" max="2315" width="1.85546875" style="1" customWidth="1"/>
    <col min="2316" max="2316" width="67.28515625" style="1" customWidth="1"/>
    <col min="2317" max="2317" width="7.7109375" style="1"/>
    <col min="2318" max="2318" width="9.7109375" style="1" customWidth="1"/>
    <col min="2319" max="2559" width="7.7109375" style="1"/>
    <col min="2560" max="2560" width="9" style="1" customWidth="1"/>
    <col min="2561" max="2561" width="8.140625" style="1" customWidth="1"/>
    <col min="2562" max="2562" width="6.85546875" style="1" customWidth="1"/>
    <col min="2563" max="2563" width="7.5703125" style="1" customWidth="1"/>
    <col min="2564" max="2564" width="8" style="1" customWidth="1"/>
    <col min="2565" max="2565" width="8.28515625" style="1" bestFit="1" customWidth="1"/>
    <col min="2566" max="2566" width="7.5703125" style="1" customWidth="1"/>
    <col min="2567" max="2567" width="7.28515625" style="1" customWidth="1"/>
    <col min="2568" max="2568" width="6.5703125" style="1" customWidth="1"/>
    <col min="2569" max="2569" width="6.7109375" style="1" customWidth="1"/>
    <col min="2570" max="2570" width="7" style="1" customWidth="1"/>
    <col min="2571" max="2571" width="1.85546875" style="1" customWidth="1"/>
    <col min="2572" max="2572" width="67.28515625" style="1" customWidth="1"/>
    <col min="2573" max="2573" width="7.7109375" style="1"/>
    <col min="2574" max="2574" width="9.7109375" style="1" customWidth="1"/>
    <col min="2575" max="2815" width="7.7109375" style="1"/>
    <col min="2816" max="2816" width="9" style="1" customWidth="1"/>
    <col min="2817" max="2817" width="8.140625" style="1" customWidth="1"/>
    <col min="2818" max="2818" width="6.85546875" style="1" customWidth="1"/>
    <col min="2819" max="2819" width="7.5703125" style="1" customWidth="1"/>
    <col min="2820" max="2820" width="8" style="1" customWidth="1"/>
    <col min="2821" max="2821" width="8.28515625" style="1" bestFit="1" customWidth="1"/>
    <col min="2822" max="2822" width="7.5703125" style="1" customWidth="1"/>
    <col min="2823" max="2823" width="7.28515625" style="1" customWidth="1"/>
    <col min="2824" max="2824" width="6.5703125" style="1" customWidth="1"/>
    <col min="2825" max="2825" width="6.7109375" style="1" customWidth="1"/>
    <col min="2826" max="2826" width="7" style="1" customWidth="1"/>
    <col min="2827" max="2827" width="1.85546875" style="1" customWidth="1"/>
    <col min="2828" max="2828" width="67.28515625" style="1" customWidth="1"/>
    <col min="2829" max="2829" width="7.7109375" style="1"/>
    <col min="2830" max="2830" width="9.7109375" style="1" customWidth="1"/>
    <col min="2831" max="3071" width="7.7109375" style="1"/>
    <col min="3072" max="3072" width="9" style="1" customWidth="1"/>
    <col min="3073" max="3073" width="8.140625" style="1" customWidth="1"/>
    <col min="3074" max="3074" width="6.85546875" style="1" customWidth="1"/>
    <col min="3075" max="3075" width="7.5703125" style="1" customWidth="1"/>
    <col min="3076" max="3076" width="8" style="1" customWidth="1"/>
    <col min="3077" max="3077" width="8.28515625" style="1" bestFit="1" customWidth="1"/>
    <col min="3078" max="3078" width="7.5703125" style="1" customWidth="1"/>
    <col min="3079" max="3079" width="7.28515625" style="1" customWidth="1"/>
    <col min="3080" max="3080" width="6.5703125" style="1" customWidth="1"/>
    <col min="3081" max="3081" width="6.7109375" style="1" customWidth="1"/>
    <col min="3082" max="3082" width="7" style="1" customWidth="1"/>
    <col min="3083" max="3083" width="1.85546875" style="1" customWidth="1"/>
    <col min="3084" max="3084" width="67.28515625" style="1" customWidth="1"/>
    <col min="3085" max="3085" width="7.7109375" style="1"/>
    <col min="3086" max="3086" width="9.7109375" style="1" customWidth="1"/>
    <col min="3087" max="3327" width="7.7109375" style="1"/>
    <col min="3328" max="3328" width="9" style="1" customWidth="1"/>
    <col min="3329" max="3329" width="8.140625" style="1" customWidth="1"/>
    <col min="3330" max="3330" width="6.85546875" style="1" customWidth="1"/>
    <col min="3331" max="3331" width="7.5703125" style="1" customWidth="1"/>
    <col min="3332" max="3332" width="8" style="1" customWidth="1"/>
    <col min="3333" max="3333" width="8.28515625" style="1" bestFit="1" customWidth="1"/>
    <col min="3334" max="3334" width="7.5703125" style="1" customWidth="1"/>
    <col min="3335" max="3335" width="7.28515625" style="1" customWidth="1"/>
    <col min="3336" max="3336" width="6.5703125" style="1" customWidth="1"/>
    <col min="3337" max="3337" width="6.7109375" style="1" customWidth="1"/>
    <col min="3338" max="3338" width="7" style="1" customWidth="1"/>
    <col min="3339" max="3339" width="1.85546875" style="1" customWidth="1"/>
    <col min="3340" max="3340" width="67.28515625" style="1" customWidth="1"/>
    <col min="3341" max="3341" width="7.7109375" style="1"/>
    <col min="3342" max="3342" width="9.7109375" style="1" customWidth="1"/>
    <col min="3343" max="3583" width="7.7109375" style="1"/>
    <col min="3584" max="3584" width="9" style="1" customWidth="1"/>
    <col min="3585" max="3585" width="8.140625" style="1" customWidth="1"/>
    <col min="3586" max="3586" width="6.85546875" style="1" customWidth="1"/>
    <col min="3587" max="3587" width="7.5703125" style="1" customWidth="1"/>
    <col min="3588" max="3588" width="8" style="1" customWidth="1"/>
    <col min="3589" max="3589" width="8.28515625" style="1" bestFit="1" customWidth="1"/>
    <col min="3590" max="3590" width="7.5703125" style="1" customWidth="1"/>
    <col min="3591" max="3591" width="7.28515625" style="1" customWidth="1"/>
    <col min="3592" max="3592" width="6.5703125" style="1" customWidth="1"/>
    <col min="3593" max="3593" width="6.7109375" style="1" customWidth="1"/>
    <col min="3594" max="3594" width="7" style="1" customWidth="1"/>
    <col min="3595" max="3595" width="1.85546875" style="1" customWidth="1"/>
    <col min="3596" max="3596" width="67.28515625" style="1" customWidth="1"/>
    <col min="3597" max="3597" width="7.7109375" style="1"/>
    <col min="3598" max="3598" width="9.7109375" style="1" customWidth="1"/>
    <col min="3599" max="3839" width="7.7109375" style="1"/>
    <col min="3840" max="3840" width="9" style="1" customWidth="1"/>
    <col min="3841" max="3841" width="8.140625" style="1" customWidth="1"/>
    <col min="3842" max="3842" width="6.85546875" style="1" customWidth="1"/>
    <col min="3843" max="3843" width="7.5703125" style="1" customWidth="1"/>
    <col min="3844" max="3844" width="8" style="1" customWidth="1"/>
    <col min="3845" max="3845" width="8.28515625" style="1" bestFit="1" customWidth="1"/>
    <col min="3846" max="3846" width="7.5703125" style="1" customWidth="1"/>
    <col min="3847" max="3847" width="7.28515625" style="1" customWidth="1"/>
    <col min="3848" max="3848" width="6.5703125" style="1" customWidth="1"/>
    <col min="3849" max="3849" width="6.7109375" style="1" customWidth="1"/>
    <col min="3850" max="3850" width="7" style="1" customWidth="1"/>
    <col min="3851" max="3851" width="1.85546875" style="1" customWidth="1"/>
    <col min="3852" max="3852" width="67.28515625" style="1" customWidth="1"/>
    <col min="3853" max="3853" width="7.7109375" style="1"/>
    <col min="3854" max="3854" width="9.7109375" style="1" customWidth="1"/>
    <col min="3855" max="4095" width="7.7109375" style="1"/>
    <col min="4096" max="4096" width="9" style="1" customWidth="1"/>
    <col min="4097" max="4097" width="8.140625" style="1" customWidth="1"/>
    <col min="4098" max="4098" width="6.85546875" style="1" customWidth="1"/>
    <col min="4099" max="4099" width="7.5703125" style="1" customWidth="1"/>
    <col min="4100" max="4100" width="8" style="1" customWidth="1"/>
    <col min="4101" max="4101" width="8.28515625" style="1" bestFit="1" customWidth="1"/>
    <col min="4102" max="4102" width="7.5703125" style="1" customWidth="1"/>
    <col min="4103" max="4103" width="7.28515625" style="1" customWidth="1"/>
    <col min="4104" max="4104" width="6.5703125" style="1" customWidth="1"/>
    <col min="4105" max="4105" width="6.7109375" style="1" customWidth="1"/>
    <col min="4106" max="4106" width="7" style="1" customWidth="1"/>
    <col min="4107" max="4107" width="1.85546875" style="1" customWidth="1"/>
    <col min="4108" max="4108" width="67.28515625" style="1" customWidth="1"/>
    <col min="4109" max="4109" width="7.7109375" style="1"/>
    <col min="4110" max="4110" width="9.7109375" style="1" customWidth="1"/>
    <col min="4111" max="4351" width="7.7109375" style="1"/>
    <col min="4352" max="4352" width="9" style="1" customWidth="1"/>
    <col min="4353" max="4353" width="8.140625" style="1" customWidth="1"/>
    <col min="4354" max="4354" width="6.85546875" style="1" customWidth="1"/>
    <col min="4355" max="4355" width="7.5703125" style="1" customWidth="1"/>
    <col min="4356" max="4356" width="8" style="1" customWidth="1"/>
    <col min="4357" max="4357" width="8.28515625" style="1" bestFit="1" customWidth="1"/>
    <col min="4358" max="4358" width="7.5703125" style="1" customWidth="1"/>
    <col min="4359" max="4359" width="7.28515625" style="1" customWidth="1"/>
    <col min="4360" max="4360" width="6.5703125" style="1" customWidth="1"/>
    <col min="4361" max="4361" width="6.7109375" style="1" customWidth="1"/>
    <col min="4362" max="4362" width="7" style="1" customWidth="1"/>
    <col min="4363" max="4363" width="1.85546875" style="1" customWidth="1"/>
    <col min="4364" max="4364" width="67.28515625" style="1" customWidth="1"/>
    <col min="4365" max="4365" width="7.7109375" style="1"/>
    <col min="4366" max="4366" width="9.7109375" style="1" customWidth="1"/>
    <col min="4367" max="4607" width="7.7109375" style="1"/>
    <col min="4608" max="4608" width="9" style="1" customWidth="1"/>
    <col min="4609" max="4609" width="8.140625" style="1" customWidth="1"/>
    <col min="4610" max="4610" width="6.85546875" style="1" customWidth="1"/>
    <col min="4611" max="4611" width="7.5703125" style="1" customWidth="1"/>
    <col min="4612" max="4612" width="8" style="1" customWidth="1"/>
    <col min="4613" max="4613" width="8.28515625" style="1" bestFit="1" customWidth="1"/>
    <col min="4614" max="4614" width="7.5703125" style="1" customWidth="1"/>
    <col min="4615" max="4615" width="7.28515625" style="1" customWidth="1"/>
    <col min="4616" max="4616" width="6.5703125" style="1" customWidth="1"/>
    <col min="4617" max="4617" width="6.7109375" style="1" customWidth="1"/>
    <col min="4618" max="4618" width="7" style="1" customWidth="1"/>
    <col min="4619" max="4619" width="1.85546875" style="1" customWidth="1"/>
    <col min="4620" max="4620" width="67.28515625" style="1" customWidth="1"/>
    <col min="4621" max="4621" width="7.7109375" style="1"/>
    <col min="4622" max="4622" width="9.7109375" style="1" customWidth="1"/>
    <col min="4623" max="4863" width="7.7109375" style="1"/>
    <col min="4864" max="4864" width="9" style="1" customWidth="1"/>
    <col min="4865" max="4865" width="8.140625" style="1" customWidth="1"/>
    <col min="4866" max="4866" width="6.85546875" style="1" customWidth="1"/>
    <col min="4867" max="4867" width="7.5703125" style="1" customWidth="1"/>
    <col min="4868" max="4868" width="8" style="1" customWidth="1"/>
    <col min="4869" max="4869" width="8.28515625" style="1" bestFit="1" customWidth="1"/>
    <col min="4870" max="4870" width="7.5703125" style="1" customWidth="1"/>
    <col min="4871" max="4871" width="7.28515625" style="1" customWidth="1"/>
    <col min="4872" max="4872" width="6.5703125" style="1" customWidth="1"/>
    <col min="4873" max="4873" width="6.7109375" style="1" customWidth="1"/>
    <col min="4874" max="4874" width="7" style="1" customWidth="1"/>
    <col min="4875" max="4875" width="1.85546875" style="1" customWidth="1"/>
    <col min="4876" max="4876" width="67.28515625" style="1" customWidth="1"/>
    <col min="4877" max="4877" width="7.7109375" style="1"/>
    <col min="4878" max="4878" width="9.7109375" style="1" customWidth="1"/>
    <col min="4879" max="5119" width="7.7109375" style="1"/>
    <col min="5120" max="5120" width="9" style="1" customWidth="1"/>
    <col min="5121" max="5121" width="8.140625" style="1" customWidth="1"/>
    <col min="5122" max="5122" width="6.85546875" style="1" customWidth="1"/>
    <col min="5123" max="5123" width="7.5703125" style="1" customWidth="1"/>
    <col min="5124" max="5124" width="8" style="1" customWidth="1"/>
    <col min="5125" max="5125" width="8.28515625" style="1" bestFit="1" customWidth="1"/>
    <col min="5126" max="5126" width="7.5703125" style="1" customWidth="1"/>
    <col min="5127" max="5127" width="7.28515625" style="1" customWidth="1"/>
    <col min="5128" max="5128" width="6.5703125" style="1" customWidth="1"/>
    <col min="5129" max="5129" width="6.7109375" style="1" customWidth="1"/>
    <col min="5130" max="5130" width="7" style="1" customWidth="1"/>
    <col min="5131" max="5131" width="1.85546875" style="1" customWidth="1"/>
    <col min="5132" max="5132" width="67.28515625" style="1" customWidth="1"/>
    <col min="5133" max="5133" width="7.7109375" style="1"/>
    <col min="5134" max="5134" width="9.7109375" style="1" customWidth="1"/>
    <col min="5135" max="5375" width="7.7109375" style="1"/>
    <col min="5376" max="5376" width="9" style="1" customWidth="1"/>
    <col min="5377" max="5377" width="8.140625" style="1" customWidth="1"/>
    <col min="5378" max="5378" width="6.85546875" style="1" customWidth="1"/>
    <col min="5379" max="5379" width="7.5703125" style="1" customWidth="1"/>
    <col min="5380" max="5380" width="8" style="1" customWidth="1"/>
    <col min="5381" max="5381" width="8.28515625" style="1" bestFit="1" customWidth="1"/>
    <col min="5382" max="5382" width="7.5703125" style="1" customWidth="1"/>
    <col min="5383" max="5383" width="7.28515625" style="1" customWidth="1"/>
    <col min="5384" max="5384" width="6.5703125" style="1" customWidth="1"/>
    <col min="5385" max="5385" width="6.7109375" style="1" customWidth="1"/>
    <col min="5386" max="5386" width="7" style="1" customWidth="1"/>
    <col min="5387" max="5387" width="1.85546875" style="1" customWidth="1"/>
    <col min="5388" max="5388" width="67.28515625" style="1" customWidth="1"/>
    <col min="5389" max="5389" width="7.7109375" style="1"/>
    <col min="5390" max="5390" width="9.7109375" style="1" customWidth="1"/>
    <col min="5391" max="5631" width="7.7109375" style="1"/>
    <col min="5632" max="5632" width="9" style="1" customWidth="1"/>
    <col min="5633" max="5633" width="8.140625" style="1" customWidth="1"/>
    <col min="5634" max="5634" width="6.85546875" style="1" customWidth="1"/>
    <col min="5635" max="5635" width="7.5703125" style="1" customWidth="1"/>
    <col min="5636" max="5636" width="8" style="1" customWidth="1"/>
    <col min="5637" max="5637" width="8.28515625" style="1" bestFit="1" customWidth="1"/>
    <col min="5638" max="5638" width="7.5703125" style="1" customWidth="1"/>
    <col min="5639" max="5639" width="7.28515625" style="1" customWidth="1"/>
    <col min="5640" max="5640" width="6.5703125" style="1" customWidth="1"/>
    <col min="5641" max="5641" width="6.7109375" style="1" customWidth="1"/>
    <col min="5642" max="5642" width="7" style="1" customWidth="1"/>
    <col min="5643" max="5643" width="1.85546875" style="1" customWidth="1"/>
    <col min="5644" max="5644" width="67.28515625" style="1" customWidth="1"/>
    <col min="5645" max="5645" width="7.7109375" style="1"/>
    <col min="5646" max="5646" width="9.7109375" style="1" customWidth="1"/>
    <col min="5647" max="5887" width="7.7109375" style="1"/>
    <col min="5888" max="5888" width="9" style="1" customWidth="1"/>
    <col min="5889" max="5889" width="8.140625" style="1" customWidth="1"/>
    <col min="5890" max="5890" width="6.85546875" style="1" customWidth="1"/>
    <col min="5891" max="5891" width="7.5703125" style="1" customWidth="1"/>
    <col min="5892" max="5892" width="8" style="1" customWidth="1"/>
    <col min="5893" max="5893" width="8.28515625" style="1" bestFit="1" customWidth="1"/>
    <col min="5894" max="5894" width="7.5703125" style="1" customWidth="1"/>
    <col min="5895" max="5895" width="7.28515625" style="1" customWidth="1"/>
    <col min="5896" max="5896" width="6.5703125" style="1" customWidth="1"/>
    <col min="5897" max="5897" width="6.7109375" style="1" customWidth="1"/>
    <col min="5898" max="5898" width="7" style="1" customWidth="1"/>
    <col min="5899" max="5899" width="1.85546875" style="1" customWidth="1"/>
    <col min="5900" max="5900" width="67.28515625" style="1" customWidth="1"/>
    <col min="5901" max="5901" width="7.7109375" style="1"/>
    <col min="5902" max="5902" width="9.7109375" style="1" customWidth="1"/>
    <col min="5903" max="6143" width="7.7109375" style="1"/>
    <col min="6144" max="6144" width="9" style="1" customWidth="1"/>
    <col min="6145" max="6145" width="8.140625" style="1" customWidth="1"/>
    <col min="6146" max="6146" width="6.85546875" style="1" customWidth="1"/>
    <col min="6147" max="6147" width="7.5703125" style="1" customWidth="1"/>
    <col min="6148" max="6148" width="8" style="1" customWidth="1"/>
    <col min="6149" max="6149" width="8.28515625" style="1" bestFit="1" customWidth="1"/>
    <col min="6150" max="6150" width="7.5703125" style="1" customWidth="1"/>
    <col min="6151" max="6151" width="7.28515625" style="1" customWidth="1"/>
    <col min="6152" max="6152" width="6.5703125" style="1" customWidth="1"/>
    <col min="6153" max="6153" width="6.7109375" style="1" customWidth="1"/>
    <col min="6154" max="6154" width="7" style="1" customWidth="1"/>
    <col min="6155" max="6155" width="1.85546875" style="1" customWidth="1"/>
    <col min="6156" max="6156" width="67.28515625" style="1" customWidth="1"/>
    <col min="6157" max="6157" width="7.7109375" style="1"/>
    <col min="6158" max="6158" width="9.7109375" style="1" customWidth="1"/>
    <col min="6159" max="6399" width="7.7109375" style="1"/>
    <col min="6400" max="6400" width="9" style="1" customWidth="1"/>
    <col min="6401" max="6401" width="8.140625" style="1" customWidth="1"/>
    <col min="6402" max="6402" width="6.85546875" style="1" customWidth="1"/>
    <col min="6403" max="6403" width="7.5703125" style="1" customWidth="1"/>
    <col min="6404" max="6404" width="8" style="1" customWidth="1"/>
    <col min="6405" max="6405" width="8.28515625" style="1" bestFit="1" customWidth="1"/>
    <col min="6406" max="6406" width="7.5703125" style="1" customWidth="1"/>
    <col min="6407" max="6407" width="7.28515625" style="1" customWidth="1"/>
    <col min="6408" max="6408" width="6.5703125" style="1" customWidth="1"/>
    <col min="6409" max="6409" width="6.7109375" style="1" customWidth="1"/>
    <col min="6410" max="6410" width="7" style="1" customWidth="1"/>
    <col min="6411" max="6411" width="1.85546875" style="1" customWidth="1"/>
    <col min="6412" max="6412" width="67.28515625" style="1" customWidth="1"/>
    <col min="6413" max="6413" width="7.7109375" style="1"/>
    <col min="6414" max="6414" width="9.7109375" style="1" customWidth="1"/>
    <col min="6415" max="6655" width="7.7109375" style="1"/>
    <col min="6656" max="6656" width="9" style="1" customWidth="1"/>
    <col min="6657" max="6657" width="8.140625" style="1" customWidth="1"/>
    <col min="6658" max="6658" width="6.85546875" style="1" customWidth="1"/>
    <col min="6659" max="6659" width="7.5703125" style="1" customWidth="1"/>
    <col min="6660" max="6660" width="8" style="1" customWidth="1"/>
    <col min="6661" max="6661" width="8.28515625" style="1" bestFit="1" customWidth="1"/>
    <col min="6662" max="6662" width="7.5703125" style="1" customWidth="1"/>
    <col min="6663" max="6663" width="7.28515625" style="1" customWidth="1"/>
    <col min="6664" max="6664" width="6.5703125" style="1" customWidth="1"/>
    <col min="6665" max="6665" width="6.7109375" style="1" customWidth="1"/>
    <col min="6666" max="6666" width="7" style="1" customWidth="1"/>
    <col min="6667" max="6667" width="1.85546875" style="1" customWidth="1"/>
    <col min="6668" max="6668" width="67.28515625" style="1" customWidth="1"/>
    <col min="6669" max="6669" width="7.7109375" style="1"/>
    <col min="6670" max="6670" width="9.7109375" style="1" customWidth="1"/>
    <col min="6671" max="6911" width="7.7109375" style="1"/>
    <col min="6912" max="6912" width="9" style="1" customWidth="1"/>
    <col min="6913" max="6913" width="8.140625" style="1" customWidth="1"/>
    <col min="6914" max="6914" width="6.85546875" style="1" customWidth="1"/>
    <col min="6915" max="6915" width="7.5703125" style="1" customWidth="1"/>
    <col min="6916" max="6916" width="8" style="1" customWidth="1"/>
    <col min="6917" max="6917" width="8.28515625" style="1" bestFit="1" customWidth="1"/>
    <col min="6918" max="6918" width="7.5703125" style="1" customWidth="1"/>
    <col min="6919" max="6919" width="7.28515625" style="1" customWidth="1"/>
    <col min="6920" max="6920" width="6.5703125" style="1" customWidth="1"/>
    <col min="6921" max="6921" width="6.7109375" style="1" customWidth="1"/>
    <col min="6922" max="6922" width="7" style="1" customWidth="1"/>
    <col min="6923" max="6923" width="1.85546875" style="1" customWidth="1"/>
    <col min="6924" max="6924" width="67.28515625" style="1" customWidth="1"/>
    <col min="6925" max="6925" width="7.7109375" style="1"/>
    <col min="6926" max="6926" width="9.7109375" style="1" customWidth="1"/>
    <col min="6927" max="7167" width="7.7109375" style="1"/>
    <col min="7168" max="7168" width="9" style="1" customWidth="1"/>
    <col min="7169" max="7169" width="8.140625" style="1" customWidth="1"/>
    <col min="7170" max="7170" width="6.85546875" style="1" customWidth="1"/>
    <col min="7171" max="7171" width="7.5703125" style="1" customWidth="1"/>
    <col min="7172" max="7172" width="8" style="1" customWidth="1"/>
    <col min="7173" max="7173" width="8.28515625" style="1" bestFit="1" customWidth="1"/>
    <col min="7174" max="7174" width="7.5703125" style="1" customWidth="1"/>
    <col min="7175" max="7175" width="7.28515625" style="1" customWidth="1"/>
    <col min="7176" max="7176" width="6.5703125" style="1" customWidth="1"/>
    <col min="7177" max="7177" width="6.7109375" style="1" customWidth="1"/>
    <col min="7178" max="7178" width="7" style="1" customWidth="1"/>
    <col min="7179" max="7179" width="1.85546875" style="1" customWidth="1"/>
    <col min="7180" max="7180" width="67.28515625" style="1" customWidth="1"/>
    <col min="7181" max="7181" width="7.7109375" style="1"/>
    <col min="7182" max="7182" width="9.7109375" style="1" customWidth="1"/>
    <col min="7183" max="7423" width="7.7109375" style="1"/>
    <col min="7424" max="7424" width="9" style="1" customWidth="1"/>
    <col min="7425" max="7425" width="8.140625" style="1" customWidth="1"/>
    <col min="7426" max="7426" width="6.85546875" style="1" customWidth="1"/>
    <col min="7427" max="7427" width="7.5703125" style="1" customWidth="1"/>
    <col min="7428" max="7428" width="8" style="1" customWidth="1"/>
    <col min="7429" max="7429" width="8.28515625" style="1" bestFit="1" customWidth="1"/>
    <col min="7430" max="7430" width="7.5703125" style="1" customWidth="1"/>
    <col min="7431" max="7431" width="7.28515625" style="1" customWidth="1"/>
    <col min="7432" max="7432" width="6.5703125" style="1" customWidth="1"/>
    <col min="7433" max="7433" width="6.7109375" style="1" customWidth="1"/>
    <col min="7434" max="7434" width="7" style="1" customWidth="1"/>
    <col min="7435" max="7435" width="1.85546875" style="1" customWidth="1"/>
    <col min="7436" max="7436" width="67.28515625" style="1" customWidth="1"/>
    <col min="7437" max="7437" width="7.7109375" style="1"/>
    <col min="7438" max="7438" width="9.7109375" style="1" customWidth="1"/>
    <col min="7439" max="7679" width="7.7109375" style="1"/>
    <col min="7680" max="7680" width="9" style="1" customWidth="1"/>
    <col min="7681" max="7681" width="8.140625" style="1" customWidth="1"/>
    <col min="7682" max="7682" width="6.85546875" style="1" customWidth="1"/>
    <col min="7683" max="7683" width="7.5703125" style="1" customWidth="1"/>
    <col min="7684" max="7684" width="8" style="1" customWidth="1"/>
    <col min="7685" max="7685" width="8.28515625" style="1" bestFit="1" customWidth="1"/>
    <col min="7686" max="7686" width="7.5703125" style="1" customWidth="1"/>
    <col min="7687" max="7687" width="7.28515625" style="1" customWidth="1"/>
    <col min="7688" max="7688" width="6.5703125" style="1" customWidth="1"/>
    <col min="7689" max="7689" width="6.7109375" style="1" customWidth="1"/>
    <col min="7690" max="7690" width="7" style="1" customWidth="1"/>
    <col min="7691" max="7691" width="1.85546875" style="1" customWidth="1"/>
    <col min="7692" max="7692" width="67.28515625" style="1" customWidth="1"/>
    <col min="7693" max="7693" width="7.7109375" style="1"/>
    <col min="7694" max="7694" width="9.7109375" style="1" customWidth="1"/>
    <col min="7695" max="7935" width="7.7109375" style="1"/>
    <col min="7936" max="7936" width="9" style="1" customWidth="1"/>
    <col min="7937" max="7937" width="8.140625" style="1" customWidth="1"/>
    <col min="7938" max="7938" width="6.85546875" style="1" customWidth="1"/>
    <col min="7939" max="7939" width="7.5703125" style="1" customWidth="1"/>
    <col min="7940" max="7940" width="8" style="1" customWidth="1"/>
    <col min="7941" max="7941" width="8.28515625" style="1" bestFit="1" customWidth="1"/>
    <col min="7942" max="7942" width="7.5703125" style="1" customWidth="1"/>
    <col min="7943" max="7943" width="7.28515625" style="1" customWidth="1"/>
    <col min="7944" max="7944" width="6.5703125" style="1" customWidth="1"/>
    <col min="7945" max="7945" width="6.7109375" style="1" customWidth="1"/>
    <col min="7946" max="7946" width="7" style="1" customWidth="1"/>
    <col min="7947" max="7947" width="1.85546875" style="1" customWidth="1"/>
    <col min="7948" max="7948" width="67.28515625" style="1" customWidth="1"/>
    <col min="7949" max="7949" width="7.7109375" style="1"/>
    <col min="7950" max="7950" width="9.7109375" style="1" customWidth="1"/>
    <col min="7951" max="8191" width="7.7109375" style="1"/>
    <col min="8192" max="8192" width="9" style="1" customWidth="1"/>
    <col min="8193" max="8193" width="8.140625" style="1" customWidth="1"/>
    <col min="8194" max="8194" width="6.85546875" style="1" customWidth="1"/>
    <col min="8195" max="8195" width="7.5703125" style="1" customWidth="1"/>
    <col min="8196" max="8196" width="8" style="1" customWidth="1"/>
    <col min="8197" max="8197" width="8.28515625" style="1" bestFit="1" customWidth="1"/>
    <col min="8198" max="8198" width="7.5703125" style="1" customWidth="1"/>
    <col min="8199" max="8199" width="7.28515625" style="1" customWidth="1"/>
    <col min="8200" max="8200" width="6.5703125" style="1" customWidth="1"/>
    <col min="8201" max="8201" width="6.7109375" style="1" customWidth="1"/>
    <col min="8202" max="8202" width="7" style="1" customWidth="1"/>
    <col min="8203" max="8203" width="1.85546875" style="1" customWidth="1"/>
    <col min="8204" max="8204" width="67.28515625" style="1" customWidth="1"/>
    <col min="8205" max="8205" width="7.7109375" style="1"/>
    <col min="8206" max="8206" width="9.7109375" style="1" customWidth="1"/>
    <col min="8207" max="8447" width="7.7109375" style="1"/>
    <col min="8448" max="8448" width="9" style="1" customWidth="1"/>
    <col min="8449" max="8449" width="8.140625" style="1" customWidth="1"/>
    <col min="8450" max="8450" width="6.85546875" style="1" customWidth="1"/>
    <col min="8451" max="8451" width="7.5703125" style="1" customWidth="1"/>
    <col min="8452" max="8452" width="8" style="1" customWidth="1"/>
    <col min="8453" max="8453" width="8.28515625" style="1" bestFit="1" customWidth="1"/>
    <col min="8454" max="8454" width="7.5703125" style="1" customWidth="1"/>
    <col min="8455" max="8455" width="7.28515625" style="1" customWidth="1"/>
    <col min="8456" max="8456" width="6.5703125" style="1" customWidth="1"/>
    <col min="8457" max="8457" width="6.7109375" style="1" customWidth="1"/>
    <col min="8458" max="8458" width="7" style="1" customWidth="1"/>
    <col min="8459" max="8459" width="1.85546875" style="1" customWidth="1"/>
    <col min="8460" max="8460" width="67.28515625" style="1" customWidth="1"/>
    <col min="8461" max="8461" width="7.7109375" style="1"/>
    <col min="8462" max="8462" width="9.7109375" style="1" customWidth="1"/>
    <col min="8463" max="8703" width="7.7109375" style="1"/>
    <col min="8704" max="8704" width="9" style="1" customWidth="1"/>
    <col min="8705" max="8705" width="8.140625" style="1" customWidth="1"/>
    <col min="8706" max="8706" width="6.85546875" style="1" customWidth="1"/>
    <col min="8707" max="8707" width="7.5703125" style="1" customWidth="1"/>
    <col min="8708" max="8708" width="8" style="1" customWidth="1"/>
    <col min="8709" max="8709" width="8.28515625" style="1" bestFit="1" customWidth="1"/>
    <col min="8710" max="8710" width="7.5703125" style="1" customWidth="1"/>
    <col min="8711" max="8711" width="7.28515625" style="1" customWidth="1"/>
    <col min="8712" max="8712" width="6.5703125" style="1" customWidth="1"/>
    <col min="8713" max="8713" width="6.7109375" style="1" customWidth="1"/>
    <col min="8714" max="8714" width="7" style="1" customWidth="1"/>
    <col min="8715" max="8715" width="1.85546875" style="1" customWidth="1"/>
    <col min="8716" max="8716" width="67.28515625" style="1" customWidth="1"/>
    <col min="8717" max="8717" width="7.7109375" style="1"/>
    <col min="8718" max="8718" width="9.7109375" style="1" customWidth="1"/>
    <col min="8719" max="8959" width="7.7109375" style="1"/>
    <col min="8960" max="8960" width="9" style="1" customWidth="1"/>
    <col min="8961" max="8961" width="8.140625" style="1" customWidth="1"/>
    <col min="8962" max="8962" width="6.85546875" style="1" customWidth="1"/>
    <col min="8963" max="8963" width="7.5703125" style="1" customWidth="1"/>
    <col min="8964" max="8964" width="8" style="1" customWidth="1"/>
    <col min="8965" max="8965" width="8.28515625" style="1" bestFit="1" customWidth="1"/>
    <col min="8966" max="8966" width="7.5703125" style="1" customWidth="1"/>
    <col min="8967" max="8967" width="7.28515625" style="1" customWidth="1"/>
    <col min="8968" max="8968" width="6.5703125" style="1" customWidth="1"/>
    <col min="8969" max="8969" width="6.7109375" style="1" customWidth="1"/>
    <col min="8970" max="8970" width="7" style="1" customWidth="1"/>
    <col min="8971" max="8971" width="1.85546875" style="1" customWidth="1"/>
    <col min="8972" max="8972" width="67.28515625" style="1" customWidth="1"/>
    <col min="8973" max="8973" width="7.7109375" style="1"/>
    <col min="8974" max="8974" width="9.7109375" style="1" customWidth="1"/>
    <col min="8975" max="9215" width="7.7109375" style="1"/>
    <col min="9216" max="9216" width="9" style="1" customWidth="1"/>
    <col min="9217" max="9217" width="8.140625" style="1" customWidth="1"/>
    <col min="9218" max="9218" width="6.85546875" style="1" customWidth="1"/>
    <col min="9219" max="9219" width="7.5703125" style="1" customWidth="1"/>
    <col min="9220" max="9220" width="8" style="1" customWidth="1"/>
    <col min="9221" max="9221" width="8.28515625" style="1" bestFit="1" customWidth="1"/>
    <col min="9222" max="9222" width="7.5703125" style="1" customWidth="1"/>
    <col min="9223" max="9223" width="7.28515625" style="1" customWidth="1"/>
    <col min="9224" max="9224" width="6.5703125" style="1" customWidth="1"/>
    <col min="9225" max="9225" width="6.7109375" style="1" customWidth="1"/>
    <col min="9226" max="9226" width="7" style="1" customWidth="1"/>
    <col min="9227" max="9227" width="1.85546875" style="1" customWidth="1"/>
    <col min="9228" max="9228" width="67.28515625" style="1" customWidth="1"/>
    <col min="9229" max="9229" width="7.7109375" style="1"/>
    <col min="9230" max="9230" width="9.7109375" style="1" customWidth="1"/>
    <col min="9231" max="9471" width="7.7109375" style="1"/>
    <col min="9472" max="9472" width="9" style="1" customWidth="1"/>
    <col min="9473" max="9473" width="8.140625" style="1" customWidth="1"/>
    <col min="9474" max="9474" width="6.85546875" style="1" customWidth="1"/>
    <col min="9475" max="9475" width="7.5703125" style="1" customWidth="1"/>
    <col min="9476" max="9476" width="8" style="1" customWidth="1"/>
    <col min="9477" max="9477" width="8.28515625" style="1" bestFit="1" customWidth="1"/>
    <col min="9478" max="9478" width="7.5703125" style="1" customWidth="1"/>
    <col min="9479" max="9479" width="7.28515625" style="1" customWidth="1"/>
    <col min="9480" max="9480" width="6.5703125" style="1" customWidth="1"/>
    <col min="9481" max="9481" width="6.7109375" style="1" customWidth="1"/>
    <col min="9482" max="9482" width="7" style="1" customWidth="1"/>
    <col min="9483" max="9483" width="1.85546875" style="1" customWidth="1"/>
    <col min="9484" max="9484" width="67.28515625" style="1" customWidth="1"/>
    <col min="9485" max="9485" width="7.7109375" style="1"/>
    <col min="9486" max="9486" width="9.7109375" style="1" customWidth="1"/>
    <col min="9487" max="9727" width="7.7109375" style="1"/>
    <col min="9728" max="9728" width="9" style="1" customWidth="1"/>
    <col min="9729" max="9729" width="8.140625" style="1" customWidth="1"/>
    <col min="9730" max="9730" width="6.85546875" style="1" customWidth="1"/>
    <col min="9731" max="9731" width="7.5703125" style="1" customWidth="1"/>
    <col min="9732" max="9732" width="8" style="1" customWidth="1"/>
    <col min="9733" max="9733" width="8.28515625" style="1" bestFit="1" customWidth="1"/>
    <col min="9734" max="9734" width="7.5703125" style="1" customWidth="1"/>
    <col min="9735" max="9735" width="7.28515625" style="1" customWidth="1"/>
    <col min="9736" max="9736" width="6.5703125" style="1" customWidth="1"/>
    <col min="9737" max="9737" width="6.7109375" style="1" customWidth="1"/>
    <col min="9738" max="9738" width="7" style="1" customWidth="1"/>
    <col min="9739" max="9739" width="1.85546875" style="1" customWidth="1"/>
    <col min="9740" max="9740" width="67.28515625" style="1" customWidth="1"/>
    <col min="9741" max="9741" width="7.7109375" style="1"/>
    <col min="9742" max="9742" width="9.7109375" style="1" customWidth="1"/>
    <col min="9743" max="9983" width="7.7109375" style="1"/>
    <col min="9984" max="9984" width="9" style="1" customWidth="1"/>
    <col min="9985" max="9985" width="8.140625" style="1" customWidth="1"/>
    <col min="9986" max="9986" width="6.85546875" style="1" customWidth="1"/>
    <col min="9987" max="9987" width="7.5703125" style="1" customWidth="1"/>
    <col min="9988" max="9988" width="8" style="1" customWidth="1"/>
    <col min="9989" max="9989" width="8.28515625" style="1" bestFit="1" customWidth="1"/>
    <col min="9990" max="9990" width="7.5703125" style="1" customWidth="1"/>
    <col min="9991" max="9991" width="7.28515625" style="1" customWidth="1"/>
    <col min="9992" max="9992" width="6.5703125" style="1" customWidth="1"/>
    <col min="9993" max="9993" width="6.7109375" style="1" customWidth="1"/>
    <col min="9994" max="9994" width="7" style="1" customWidth="1"/>
    <col min="9995" max="9995" width="1.85546875" style="1" customWidth="1"/>
    <col min="9996" max="9996" width="67.28515625" style="1" customWidth="1"/>
    <col min="9997" max="9997" width="7.7109375" style="1"/>
    <col min="9998" max="9998" width="9.7109375" style="1" customWidth="1"/>
    <col min="9999" max="10239" width="7.7109375" style="1"/>
    <col min="10240" max="10240" width="9" style="1" customWidth="1"/>
    <col min="10241" max="10241" width="8.140625" style="1" customWidth="1"/>
    <col min="10242" max="10242" width="6.85546875" style="1" customWidth="1"/>
    <col min="10243" max="10243" width="7.5703125" style="1" customWidth="1"/>
    <col min="10244" max="10244" width="8" style="1" customWidth="1"/>
    <col min="10245" max="10245" width="8.28515625" style="1" bestFit="1" customWidth="1"/>
    <col min="10246" max="10246" width="7.5703125" style="1" customWidth="1"/>
    <col min="10247" max="10247" width="7.28515625" style="1" customWidth="1"/>
    <col min="10248" max="10248" width="6.5703125" style="1" customWidth="1"/>
    <col min="10249" max="10249" width="6.7109375" style="1" customWidth="1"/>
    <col min="10250" max="10250" width="7" style="1" customWidth="1"/>
    <col min="10251" max="10251" width="1.85546875" style="1" customWidth="1"/>
    <col min="10252" max="10252" width="67.28515625" style="1" customWidth="1"/>
    <col min="10253" max="10253" width="7.7109375" style="1"/>
    <col min="10254" max="10254" width="9.7109375" style="1" customWidth="1"/>
    <col min="10255" max="10495" width="7.7109375" style="1"/>
    <col min="10496" max="10496" width="9" style="1" customWidth="1"/>
    <col min="10497" max="10497" width="8.140625" style="1" customWidth="1"/>
    <col min="10498" max="10498" width="6.85546875" style="1" customWidth="1"/>
    <col min="10499" max="10499" width="7.5703125" style="1" customWidth="1"/>
    <col min="10500" max="10500" width="8" style="1" customWidth="1"/>
    <col min="10501" max="10501" width="8.28515625" style="1" bestFit="1" customWidth="1"/>
    <col min="10502" max="10502" width="7.5703125" style="1" customWidth="1"/>
    <col min="10503" max="10503" width="7.28515625" style="1" customWidth="1"/>
    <col min="10504" max="10504" width="6.5703125" style="1" customWidth="1"/>
    <col min="10505" max="10505" width="6.7109375" style="1" customWidth="1"/>
    <col min="10506" max="10506" width="7" style="1" customWidth="1"/>
    <col min="10507" max="10507" width="1.85546875" style="1" customWidth="1"/>
    <col min="10508" max="10508" width="67.28515625" style="1" customWidth="1"/>
    <col min="10509" max="10509" width="7.7109375" style="1"/>
    <col min="10510" max="10510" width="9.7109375" style="1" customWidth="1"/>
    <col min="10511" max="10751" width="7.7109375" style="1"/>
    <col min="10752" max="10752" width="9" style="1" customWidth="1"/>
    <col min="10753" max="10753" width="8.140625" style="1" customWidth="1"/>
    <col min="10754" max="10754" width="6.85546875" style="1" customWidth="1"/>
    <col min="10755" max="10755" width="7.5703125" style="1" customWidth="1"/>
    <col min="10756" max="10756" width="8" style="1" customWidth="1"/>
    <col min="10757" max="10757" width="8.28515625" style="1" bestFit="1" customWidth="1"/>
    <col min="10758" max="10758" width="7.5703125" style="1" customWidth="1"/>
    <col min="10759" max="10759" width="7.28515625" style="1" customWidth="1"/>
    <col min="10760" max="10760" width="6.5703125" style="1" customWidth="1"/>
    <col min="10761" max="10761" width="6.7109375" style="1" customWidth="1"/>
    <col min="10762" max="10762" width="7" style="1" customWidth="1"/>
    <col min="10763" max="10763" width="1.85546875" style="1" customWidth="1"/>
    <col min="10764" max="10764" width="67.28515625" style="1" customWidth="1"/>
    <col min="10765" max="10765" width="7.7109375" style="1"/>
    <col min="10766" max="10766" width="9.7109375" style="1" customWidth="1"/>
    <col min="10767" max="11007" width="7.7109375" style="1"/>
    <col min="11008" max="11008" width="9" style="1" customWidth="1"/>
    <col min="11009" max="11009" width="8.140625" style="1" customWidth="1"/>
    <col min="11010" max="11010" width="6.85546875" style="1" customWidth="1"/>
    <col min="11011" max="11011" width="7.5703125" style="1" customWidth="1"/>
    <col min="11012" max="11012" width="8" style="1" customWidth="1"/>
    <col min="11013" max="11013" width="8.28515625" style="1" bestFit="1" customWidth="1"/>
    <col min="11014" max="11014" width="7.5703125" style="1" customWidth="1"/>
    <col min="11015" max="11015" width="7.28515625" style="1" customWidth="1"/>
    <col min="11016" max="11016" width="6.5703125" style="1" customWidth="1"/>
    <col min="11017" max="11017" width="6.7109375" style="1" customWidth="1"/>
    <col min="11018" max="11018" width="7" style="1" customWidth="1"/>
    <col min="11019" max="11019" width="1.85546875" style="1" customWidth="1"/>
    <col min="11020" max="11020" width="67.28515625" style="1" customWidth="1"/>
    <col min="11021" max="11021" width="7.7109375" style="1"/>
    <col min="11022" max="11022" width="9.7109375" style="1" customWidth="1"/>
    <col min="11023" max="11263" width="7.7109375" style="1"/>
    <col min="11264" max="11264" width="9" style="1" customWidth="1"/>
    <col min="11265" max="11265" width="8.140625" style="1" customWidth="1"/>
    <col min="11266" max="11266" width="6.85546875" style="1" customWidth="1"/>
    <col min="11267" max="11267" width="7.5703125" style="1" customWidth="1"/>
    <col min="11268" max="11268" width="8" style="1" customWidth="1"/>
    <col min="11269" max="11269" width="8.28515625" style="1" bestFit="1" customWidth="1"/>
    <col min="11270" max="11270" width="7.5703125" style="1" customWidth="1"/>
    <col min="11271" max="11271" width="7.28515625" style="1" customWidth="1"/>
    <col min="11272" max="11272" width="6.5703125" style="1" customWidth="1"/>
    <col min="11273" max="11273" width="6.7109375" style="1" customWidth="1"/>
    <col min="11274" max="11274" width="7" style="1" customWidth="1"/>
    <col min="11275" max="11275" width="1.85546875" style="1" customWidth="1"/>
    <col min="11276" max="11276" width="67.28515625" style="1" customWidth="1"/>
    <col min="11277" max="11277" width="7.7109375" style="1"/>
    <col min="11278" max="11278" width="9.7109375" style="1" customWidth="1"/>
    <col min="11279" max="11519" width="7.7109375" style="1"/>
    <col min="11520" max="11520" width="9" style="1" customWidth="1"/>
    <col min="11521" max="11521" width="8.140625" style="1" customWidth="1"/>
    <col min="11522" max="11522" width="6.85546875" style="1" customWidth="1"/>
    <col min="11523" max="11523" width="7.5703125" style="1" customWidth="1"/>
    <col min="11524" max="11524" width="8" style="1" customWidth="1"/>
    <col min="11525" max="11525" width="8.28515625" style="1" bestFit="1" customWidth="1"/>
    <col min="11526" max="11526" width="7.5703125" style="1" customWidth="1"/>
    <col min="11527" max="11527" width="7.28515625" style="1" customWidth="1"/>
    <col min="11528" max="11528" width="6.5703125" style="1" customWidth="1"/>
    <col min="11529" max="11529" width="6.7109375" style="1" customWidth="1"/>
    <col min="11530" max="11530" width="7" style="1" customWidth="1"/>
    <col min="11531" max="11531" width="1.85546875" style="1" customWidth="1"/>
    <col min="11532" max="11532" width="67.28515625" style="1" customWidth="1"/>
    <col min="11533" max="11533" width="7.7109375" style="1"/>
    <col min="11534" max="11534" width="9.7109375" style="1" customWidth="1"/>
    <col min="11535" max="11775" width="7.7109375" style="1"/>
    <col min="11776" max="11776" width="9" style="1" customWidth="1"/>
    <col min="11777" max="11777" width="8.140625" style="1" customWidth="1"/>
    <col min="11778" max="11778" width="6.85546875" style="1" customWidth="1"/>
    <col min="11779" max="11779" width="7.5703125" style="1" customWidth="1"/>
    <col min="11780" max="11780" width="8" style="1" customWidth="1"/>
    <col min="11781" max="11781" width="8.28515625" style="1" bestFit="1" customWidth="1"/>
    <col min="11782" max="11782" width="7.5703125" style="1" customWidth="1"/>
    <col min="11783" max="11783" width="7.28515625" style="1" customWidth="1"/>
    <col min="11784" max="11784" width="6.5703125" style="1" customWidth="1"/>
    <col min="11785" max="11785" width="6.7109375" style="1" customWidth="1"/>
    <col min="11786" max="11786" width="7" style="1" customWidth="1"/>
    <col min="11787" max="11787" width="1.85546875" style="1" customWidth="1"/>
    <col min="11788" max="11788" width="67.28515625" style="1" customWidth="1"/>
    <col min="11789" max="11789" width="7.7109375" style="1"/>
    <col min="11790" max="11790" width="9.7109375" style="1" customWidth="1"/>
    <col min="11791" max="12031" width="7.7109375" style="1"/>
    <col min="12032" max="12032" width="9" style="1" customWidth="1"/>
    <col min="12033" max="12033" width="8.140625" style="1" customWidth="1"/>
    <col min="12034" max="12034" width="6.85546875" style="1" customWidth="1"/>
    <col min="12035" max="12035" width="7.5703125" style="1" customWidth="1"/>
    <col min="12036" max="12036" width="8" style="1" customWidth="1"/>
    <col min="12037" max="12037" width="8.28515625" style="1" bestFit="1" customWidth="1"/>
    <col min="12038" max="12038" width="7.5703125" style="1" customWidth="1"/>
    <col min="12039" max="12039" width="7.28515625" style="1" customWidth="1"/>
    <col min="12040" max="12040" width="6.5703125" style="1" customWidth="1"/>
    <col min="12041" max="12041" width="6.7109375" style="1" customWidth="1"/>
    <col min="12042" max="12042" width="7" style="1" customWidth="1"/>
    <col min="12043" max="12043" width="1.85546875" style="1" customWidth="1"/>
    <col min="12044" max="12044" width="67.28515625" style="1" customWidth="1"/>
    <col min="12045" max="12045" width="7.7109375" style="1"/>
    <col min="12046" max="12046" width="9.7109375" style="1" customWidth="1"/>
    <col min="12047" max="12287" width="7.7109375" style="1"/>
    <col min="12288" max="12288" width="9" style="1" customWidth="1"/>
    <col min="12289" max="12289" width="8.140625" style="1" customWidth="1"/>
    <col min="12290" max="12290" width="6.85546875" style="1" customWidth="1"/>
    <col min="12291" max="12291" width="7.5703125" style="1" customWidth="1"/>
    <col min="12292" max="12292" width="8" style="1" customWidth="1"/>
    <col min="12293" max="12293" width="8.28515625" style="1" bestFit="1" customWidth="1"/>
    <col min="12294" max="12294" width="7.5703125" style="1" customWidth="1"/>
    <col min="12295" max="12295" width="7.28515625" style="1" customWidth="1"/>
    <col min="12296" max="12296" width="6.5703125" style="1" customWidth="1"/>
    <col min="12297" max="12297" width="6.7109375" style="1" customWidth="1"/>
    <col min="12298" max="12298" width="7" style="1" customWidth="1"/>
    <col min="12299" max="12299" width="1.85546875" style="1" customWidth="1"/>
    <col min="12300" max="12300" width="67.28515625" style="1" customWidth="1"/>
    <col min="12301" max="12301" width="7.7109375" style="1"/>
    <col min="12302" max="12302" width="9.7109375" style="1" customWidth="1"/>
    <col min="12303" max="12543" width="7.7109375" style="1"/>
    <col min="12544" max="12544" width="9" style="1" customWidth="1"/>
    <col min="12545" max="12545" width="8.140625" style="1" customWidth="1"/>
    <col min="12546" max="12546" width="6.85546875" style="1" customWidth="1"/>
    <col min="12547" max="12547" width="7.5703125" style="1" customWidth="1"/>
    <col min="12548" max="12548" width="8" style="1" customWidth="1"/>
    <col min="12549" max="12549" width="8.28515625" style="1" bestFit="1" customWidth="1"/>
    <col min="12550" max="12550" width="7.5703125" style="1" customWidth="1"/>
    <col min="12551" max="12551" width="7.28515625" style="1" customWidth="1"/>
    <col min="12552" max="12552" width="6.5703125" style="1" customWidth="1"/>
    <col min="12553" max="12553" width="6.7109375" style="1" customWidth="1"/>
    <col min="12554" max="12554" width="7" style="1" customWidth="1"/>
    <col min="12555" max="12555" width="1.85546875" style="1" customWidth="1"/>
    <col min="12556" max="12556" width="67.28515625" style="1" customWidth="1"/>
    <col min="12557" max="12557" width="7.7109375" style="1"/>
    <col min="12558" max="12558" width="9.7109375" style="1" customWidth="1"/>
    <col min="12559" max="12799" width="7.7109375" style="1"/>
    <col min="12800" max="12800" width="9" style="1" customWidth="1"/>
    <col min="12801" max="12801" width="8.140625" style="1" customWidth="1"/>
    <col min="12802" max="12802" width="6.85546875" style="1" customWidth="1"/>
    <col min="12803" max="12803" width="7.5703125" style="1" customWidth="1"/>
    <col min="12804" max="12804" width="8" style="1" customWidth="1"/>
    <col min="12805" max="12805" width="8.28515625" style="1" bestFit="1" customWidth="1"/>
    <col min="12806" max="12806" width="7.5703125" style="1" customWidth="1"/>
    <col min="12807" max="12807" width="7.28515625" style="1" customWidth="1"/>
    <col min="12808" max="12808" width="6.5703125" style="1" customWidth="1"/>
    <col min="12809" max="12809" width="6.7109375" style="1" customWidth="1"/>
    <col min="12810" max="12810" width="7" style="1" customWidth="1"/>
    <col min="12811" max="12811" width="1.85546875" style="1" customWidth="1"/>
    <col min="12812" max="12812" width="67.28515625" style="1" customWidth="1"/>
    <col min="12813" max="12813" width="7.7109375" style="1"/>
    <col min="12814" max="12814" width="9.7109375" style="1" customWidth="1"/>
    <col min="12815" max="13055" width="7.7109375" style="1"/>
    <col min="13056" max="13056" width="9" style="1" customWidth="1"/>
    <col min="13057" max="13057" width="8.140625" style="1" customWidth="1"/>
    <col min="13058" max="13058" width="6.85546875" style="1" customWidth="1"/>
    <col min="13059" max="13059" width="7.5703125" style="1" customWidth="1"/>
    <col min="13060" max="13060" width="8" style="1" customWidth="1"/>
    <col min="13061" max="13061" width="8.28515625" style="1" bestFit="1" customWidth="1"/>
    <col min="13062" max="13062" width="7.5703125" style="1" customWidth="1"/>
    <col min="13063" max="13063" width="7.28515625" style="1" customWidth="1"/>
    <col min="13064" max="13064" width="6.5703125" style="1" customWidth="1"/>
    <col min="13065" max="13065" width="6.7109375" style="1" customWidth="1"/>
    <col min="13066" max="13066" width="7" style="1" customWidth="1"/>
    <col min="13067" max="13067" width="1.85546875" style="1" customWidth="1"/>
    <col min="13068" max="13068" width="67.28515625" style="1" customWidth="1"/>
    <col min="13069" max="13069" width="7.7109375" style="1"/>
    <col min="13070" max="13070" width="9.7109375" style="1" customWidth="1"/>
    <col min="13071" max="13311" width="7.7109375" style="1"/>
    <col min="13312" max="13312" width="9" style="1" customWidth="1"/>
    <col min="13313" max="13313" width="8.140625" style="1" customWidth="1"/>
    <col min="13314" max="13314" width="6.85546875" style="1" customWidth="1"/>
    <col min="13315" max="13315" width="7.5703125" style="1" customWidth="1"/>
    <col min="13316" max="13316" width="8" style="1" customWidth="1"/>
    <col min="13317" max="13317" width="8.28515625" style="1" bestFit="1" customWidth="1"/>
    <col min="13318" max="13318" width="7.5703125" style="1" customWidth="1"/>
    <col min="13319" max="13319" width="7.28515625" style="1" customWidth="1"/>
    <col min="13320" max="13320" width="6.5703125" style="1" customWidth="1"/>
    <col min="13321" max="13321" width="6.7109375" style="1" customWidth="1"/>
    <col min="13322" max="13322" width="7" style="1" customWidth="1"/>
    <col min="13323" max="13323" width="1.85546875" style="1" customWidth="1"/>
    <col min="13324" max="13324" width="67.28515625" style="1" customWidth="1"/>
    <col min="13325" max="13325" width="7.7109375" style="1"/>
    <col min="13326" max="13326" width="9.7109375" style="1" customWidth="1"/>
    <col min="13327" max="13567" width="7.7109375" style="1"/>
    <col min="13568" max="13568" width="9" style="1" customWidth="1"/>
    <col min="13569" max="13569" width="8.140625" style="1" customWidth="1"/>
    <col min="13570" max="13570" width="6.85546875" style="1" customWidth="1"/>
    <col min="13571" max="13571" width="7.5703125" style="1" customWidth="1"/>
    <col min="13572" max="13572" width="8" style="1" customWidth="1"/>
    <col min="13573" max="13573" width="8.28515625" style="1" bestFit="1" customWidth="1"/>
    <col min="13574" max="13574" width="7.5703125" style="1" customWidth="1"/>
    <col min="13575" max="13575" width="7.28515625" style="1" customWidth="1"/>
    <col min="13576" max="13576" width="6.5703125" style="1" customWidth="1"/>
    <col min="13577" max="13577" width="6.7109375" style="1" customWidth="1"/>
    <col min="13578" max="13578" width="7" style="1" customWidth="1"/>
    <col min="13579" max="13579" width="1.85546875" style="1" customWidth="1"/>
    <col min="13580" max="13580" width="67.28515625" style="1" customWidth="1"/>
    <col min="13581" max="13581" width="7.7109375" style="1"/>
    <col min="13582" max="13582" width="9.7109375" style="1" customWidth="1"/>
    <col min="13583" max="13823" width="7.7109375" style="1"/>
    <col min="13824" max="13824" width="9" style="1" customWidth="1"/>
    <col min="13825" max="13825" width="8.140625" style="1" customWidth="1"/>
    <col min="13826" max="13826" width="6.85546875" style="1" customWidth="1"/>
    <col min="13827" max="13827" width="7.5703125" style="1" customWidth="1"/>
    <col min="13828" max="13828" width="8" style="1" customWidth="1"/>
    <col min="13829" max="13829" width="8.28515625" style="1" bestFit="1" customWidth="1"/>
    <col min="13830" max="13830" width="7.5703125" style="1" customWidth="1"/>
    <col min="13831" max="13831" width="7.28515625" style="1" customWidth="1"/>
    <col min="13832" max="13832" width="6.5703125" style="1" customWidth="1"/>
    <col min="13833" max="13833" width="6.7109375" style="1" customWidth="1"/>
    <col min="13834" max="13834" width="7" style="1" customWidth="1"/>
    <col min="13835" max="13835" width="1.85546875" style="1" customWidth="1"/>
    <col min="13836" max="13836" width="67.28515625" style="1" customWidth="1"/>
    <col min="13837" max="13837" width="7.7109375" style="1"/>
    <col min="13838" max="13838" width="9.7109375" style="1" customWidth="1"/>
    <col min="13839" max="14079" width="7.7109375" style="1"/>
    <col min="14080" max="14080" width="9" style="1" customWidth="1"/>
    <col min="14081" max="14081" width="8.140625" style="1" customWidth="1"/>
    <col min="14082" max="14082" width="6.85546875" style="1" customWidth="1"/>
    <col min="14083" max="14083" width="7.5703125" style="1" customWidth="1"/>
    <col min="14084" max="14084" width="8" style="1" customWidth="1"/>
    <col min="14085" max="14085" width="8.28515625" style="1" bestFit="1" customWidth="1"/>
    <col min="14086" max="14086" width="7.5703125" style="1" customWidth="1"/>
    <col min="14087" max="14087" width="7.28515625" style="1" customWidth="1"/>
    <col min="14088" max="14088" width="6.5703125" style="1" customWidth="1"/>
    <col min="14089" max="14089" width="6.7109375" style="1" customWidth="1"/>
    <col min="14090" max="14090" width="7" style="1" customWidth="1"/>
    <col min="14091" max="14091" width="1.85546875" style="1" customWidth="1"/>
    <col min="14092" max="14092" width="67.28515625" style="1" customWidth="1"/>
    <col min="14093" max="14093" width="7.7109375" style="1"/>
    <col min="14094" max="14094" width="9.7109375" style="1" customWidth="1"/>
    <col min="14095" max="14335" width="7.7109375" style="1"/>
    <col min="14336" max="14336" width="9" style="1" customWidth="1"/>
    <col min="14337" max="14337" width="8.140625" style="1" customWidth="1"/>
    <col min="14338" max="14338" width="6.85546875" style="1" customWidth="1"/>
    <col min="14339" max="14339" width="7.5703125" style="1" customWidth="1"/>
    <col min="14340" max="14340" width="8" style="1" customWidth="1"/>
    <col min="14341" max="14341" width="8.28515625" style="1" bestFit="1" customWidth="1"/>
    <col min="14342" max="14342" width="7.5703125" style="1" customWidth="1"/>
    <col min="14343" max="14343" width="7.28515625" style="1" customWidth="1"/>
    <col min="14344" max="14344" width="6.5703125" style="1" customWidth="1"/>
    <col min="14345" max="14345" width="6.7109375" style="1" customWidth="1"/>
    <col min="14346" max="14346" width="7" style="1" customWidth="1"/>
    <col min="14347" max="14347" width="1.85546875" style="1" customWidth="1"/>
    <col min="14348" max="14348" width="67.28515625" style="1" customWidth="1"/>
    <col min="14349" max="14349" width="7.7109375" style="1"/>
    <col min="14350" max="14350" width="9.7109375" style="1" customWidth="1"/>
    <col min="14351" max="14591" width="7.7109375" style="1"/>
    <col min="14592" max="14592" width="9" style="1" customWidth="1"/>
    <col min="14593" max="14593" width="8.140625" style="1" customWidth="1"/>
    <col min="14594" max="14594" width="6.85546875" style="1" customWidth="1"/>
    <col min="14595" max="14595" width="7.5703125" style="1" customWidth="1"/>
    <col min="14596" max="14596" width="8" style="1" customWidth="1"/>
    <col min="14597" max="14597" width="8.28515625" style="1" bestFit="1" customWidth="1"/>
    <col min="14598" max="14598" width="7.5703125" style="1" customWidth="1"/>
    <col min="14599" max="14599" width="7.28515625" style="1" customWidth="1"/>
    <col min="14600" max="14600" width="6.5703125" style="1" customWidth="1"/>
    <col min="14601" max="14601" width="6.7109375" style="1" customWidth="1"/>
    <col min="14602" max="14602" width="7" style="1" customWidth="1"/>
    <col min="14603" max="14603" width="1.85546875" style="1" customWidth="1"/>
    <col min="14604" max="14604" width="67.28515625" style="1" customWidth="1"/>
    <col min="14605" max="14605" width="7.7109375" style="1"/>
    <col min="14606" max="14606" width="9.7109375" style="1" customWidth="1"/>
    <col min="14607" max="14847" width="7.7109375" style="1"/>
    <col min="14848" max="14848" width="9" style="1" customWidth="1"/>
    <col min="14849" max="14849" width="8.140625" style="1" customWidth="1"/>
    <col min="14850" max="14850" width="6.85546875" style="1" customWidth="1"/>
    <col min="14851" max="14851" width="7.5703125" style="1" customWidth="1"/>
    <col min="14852" max="14852" width="8" style="1" customWidth="1"/>
    <col min="14853" max="14853" width="8.28515625" style="1" bestFit="1" customWidth="1"/>
    <col min="14854" max="14854" width="7.5703125" style="1" customWidth="1"/>
    <col min="14855" max="14855" width="7.28515625" style="1" customWidth="1"/>
    <col min="14856" max="14856" width="6.5703125" style="1" customWidth="1"/>
    <col min="14857" max="14857" width="6.7109375" style="1" customWidth="1"/>
    <col min="14858" max="14858" width="7" style="1" customWidth="1"/>
    <col min="14859" max="14859" width="1.85546875" style="1" customWidth="1"/>
    <col min="14860" max="14860" width="67.28515625" style="1" customWidth="1"/>
    <col min="14861" max="14861" width="7.7109375" style="1"/>
    <col min="14862" max="14862" width="9.7109375" style="1" customWidth="1"/>
    <col min="14863" max="15103" width="7.7109375" style="1"/>
    <col min="15104" max="15104" width="9" style="1" customWidth="1"/>
    <col min="15105" max="15105" width="8.140625" style="1" customWidth="1"/>
    <col min="15106" max="15106" width="6.85546875" style="1" customWidth="1"/>
    <col min="15107" max="15107" width="7.5703125" style="1" customWidth="1"/>
    <col min="15108" max="15108" width="8" style="1" customWidth="1"/>
    <col min="15109" max="15109" width="8.28515625" style="1" bestFit="1" customWidth="1"/>
    <col min="15110" max="15110" width="7.5703125" style="1" customWidth="1"/>
    <col min="15111" max="15111" width="7.28515625" style="1" customWidth="1"/>
    <col min="15112" max="15112" width="6.5703125" style="1" customWidth="1"/>
    <col min="15113" max="15113" width="6.7109375" style="1" customWidth="1"/>
    <col min="15114" max="15114" width="7" style="1" customWidth="1"/>
    <col min="15115" max="15115" width="1.85546875" style="1" customWidth="1"/>
    <col min="15116" max="15116" width="67.28515625" style="1" customWidth="1"/>
    <col min="15117" max="15117" width="7.7109375" style="1"/>
    <col min="15118" max="15118" width="9.7109375" style="1" customWidth="1"/>
    <col min="15119" max="15359" width="7.7109375" style="1"/>
    <col min="15360" max="15360" width="9" style="1" customWidth="1"/>
    <col min="15361" max="15361" width="8.140625" style="1" customWidth="1"/>
    <col min="15362" max="15362" width="6.85546875" style="1" customWidth="1"/>
    <col min="15363" max="15363" width="7.5703125" style="1" customWidth="1"/>
    <col min="15364" max="15364" width="8" style="1" customWidth="1"/>
    <col min="15365" max="15365" width="8.28515625" style="1" bestFit="1" customWidth="1"/>
    <col min="15366" max="15366" width="7.5703125" style="1" customWidth="1"/>
    <col min="15367" max="15367" width="7.28515625" style="1" customWidth="1"/>
    <col min="15368" max="15368" width="6.5703125" style="1" customWidth="1"/>
    <col min="15369" max="15369" width="6.7109375" style="1" customWidth="1"/>
    <col min="15370" max="15370" width="7" style="1" customWidth="1"/>
    <col min="15371" max="15371" width="1.85546875" style="1" customWidth="1"/>
    <col min="15372" max="15372" width="67.28515625" style="1" customWidth="1"/>
    <col min="15373" max="15373" width="7.7109375" style="1"/>
    <col min="15374" max="15374" width="9.7109375" style="1" customWidth="1"/>
    <col min="15375" max="15615" width="7.7109375" style="1"/>
    <col min="15616" max="15616" width="9" style="1" customWidth="1"/>
    <col min="15617" max="15617" width="8.140625" style="1" customWidth="1"/>
    <col min="15618" max="15618" width="6.85546875" style="1" customWidth="1"/>
    <col min="15619" max="15619" width="7.5703125" style="1" customWidth="1"/>
    <col min="15620" max="15620" width="8" style="1" customWidth="1"/>
    <col min="15621" max="15621" width="8.28515625" style="1" bestFit="1" customWidth="1"/>
    <col min="15622" max="15622" width="7.5703125" style="1" customWidth="1"/>
    <col min="15623" max="15623" width="7.28515625" style="1" customWidth="1"/>
    <col min="15624" max="15624" width="6.5703125" style="1" customWidth="1"/>
    <col min="15625" max="15625" width="6.7109375" style="1" customWidth="1"/>
    <col min="15626" max="15626" width="7" style="1" customWidth="1"/>
    <col min="15627" max="15627" width="1.85546875" style="1" customWidth="1"/>
    <col min="15628" max="15628" width="67.28515625" style="1" customWidth="1"/>
    <col min="15629" max="15629" width="7.7109375" style="1"/>
    <col min="15630" max="15630" width="9.7109375" style="1" customWidth="1"/>
    <col min="15631" max="15871" width="7.7109375" style="1"/>
    <col min="15872" max="15872" width="9" style="1" customWidth="1"/>
    <col min="15873" max="15873" width="8.140625" style="1" customWidth="1"/>
    <col min="15874" max="15874" width="6.85546875" style="1" customWidth="1"/>
    <col min="15875" max="15875" width="7.5703125" style="1" customWidth="1"/>
    <col min="15876" max="15876" width="8" style="1" customWidth="1"/>
    <col min="15877" max="15877" width="8.28515625" style="1" bestFit="1" customWidth="1"/>
    <col min="15878" max="15878" width="7.5703125" style="1" customWidth="1"/>
    <col min="15879" max="15879" width="7.28515625" style="1" customWidth="1"/>
    <col min="15880" max="15880" width="6.5703125" style="1" customWidth="1"/>
    <col min="15881" max="15881" width="6.7109375" style="1" customWidth="1"/>
    <col min="15882" max="15882" width="7" style="1" customWidth="1"/>
    <col min="15883" max="15883" width="1.85546875" style="1" customWidth="1"/>
    <col min="15884" max="15884" width="67.28515625" style="1" customWidth="1"/>
    <col min="15885" max="15885" width="7.7109375" style="1"/>
    <col min="15886" max="15886" width="9.7109375" style="1" customWidth="1"/>
    <col min="15887" max="16127" width="7.7109375" style="1"/>
    <col min="16128" max="16128" width="9" style="1" customWidth="1"/>
    <col min="16129" max="16129" width="8.140625" style="1" customWidth="1"/>
    <col min="16130" max="16130" width="6.85546875" style="1" customWidth="1"/>
    <col min="16131" max="16131" width="7.5703125" style="1" customWidth="1"/>
    <col min="16132" max="16132" width="8" style="1" customWidth="1"/>
    <col min="16133" max="16133" width="8.28515625" style="1" bestFit="1" customWidth="1"/>
    <col min="16134" max="16134" width="7.5703125" style="1" customWidth="1"/>
    <col min="16135" max="16135" width="7.28515625" style="1" customWidth="1"/>
    <col min="16136" max="16136" width="6.5703125" style="1" customWidth="1"/>
    <col min="16137" max="16137" width="6.7109375" style="1" customWidth="1"/>
    <col min="16138" max="16138" width="7" style="1" customWidth="1"/>
    <col min="16139" max="16139" width="1.85546875" style="1" customWidth="1"/>
    <col min="16140" max="16140" width="67.28515625" style="1" customWidth="1"/>
    <col min="16141" max="16141" width="7.7109375" style="1"/>
    <col min="16142" max="16142" width="9.7109375" style="1" customWidth="1"/>
    <col min="16143" max="16384" width="7.7109375" style="1"/>
  </cols>
  <sheetData>
    <row r="1" spans="1:14" s="15" customFormat="1" ht="63.75" x14ac:dyDescent="0.2">
      <c r="A1" s="21" t="s">
        <v>4</v>
      </c>
      <c r="B1" s="27" t="str">
        <f>Deseasonalising!I1</f>
        <v>Deseasonalised Peak Day Usage per Capita</v>
      </c>
      <c r="C1" s="20" t="s">
        <v>2</v>
      </c>
      <c r="D1" s="19" t="s">
        <v>3</v>
      </c>
      <c r="E1" s="19" t="s">
        <v>1</v>
      </c>
      <c r="F1" s="19" t="s">
        <v>0</v>
      </c>
      <c r="G1" s="18" t="s">
        <v>5</v>
      </c>
      <c r="H1" s="18" t="s">
        <v>6</v>
      </c>
      <c r="I1" s="17" t="s">
        <v>7</v>
      </c>
      <c r="J1" s="17" t="s">
        <v>9</v>
      </c>
      <c r="K1" s="17" t="s">
        <v>8</v>
      </c>
      <c r="M1" s="16"/>
    </row>
    <row r="2" spans="1:14" x14ac:dyDescent="0.2">
      <c r="A2" s="29">
        <v>39639</v>
      </c>
      <c r="B2" s="30">
        <f>Deseasonalising!I2</f>
        <v>25376117.046195008</v>
      </c>
      <c r="C2" s="14">
        <f>AVERAGE(B2:B7)</f>
        <v>26871942.691525493</v>
      </c>
      <c r="G2" s="4">
        <f>G3</f>
        <v>23169362.481079746</v>
      </c>
      <c r="H2" s="4">
        <f>H3</f>
        <v>30574522.90197124</v>
      </c>
      <c r="I2" s="11"/>
      <c r="J2" s="11"/>
      <c r="K2" s="11"/>
      <c r="N2" s="10"/>
    </row>
    <row r="3" spans="1:14" x14ac:dyDescent="0.2">
      <c r="A3" s="29">
        <v>39670</v>
      </c>
      <c r="B3" s="30">
        <f>Deseasonalising!I3</f>
        <v>26414083.71993028</v>
      </c>
      <c r="C3" s="9">
        <f t="shared" ref="C3:C49" si="0">C2</f>
        <v>26871942.691525493</v>
      </c>
      <c r="D3" s="5">
        <f t="shared" ref="D3:D49" si="1">ABS(B3-B2)</f>
        <v>1037966.6737352721</v>
      </c>
      <c r="E3" s="13">
        <f>AVERAGE(D3:D7)</f>
        <v>1391947.4475359947</v>
      </c>
      <c r="F3" s="13">
        <f>E3*3.27</f>
        <v>4551668.1534427023</v>
      </c>
      <c r="G3" s="12">
        <f>IF(C3-E3*2.66&lt;0,0,C3-E3*2.66)</f>
        <v>23169362.481079746</v>
      </c>
      <c r="H3" s="12">
        <f>C3+E3*2.66</f>
        <v>30574522.90197124</v>
      </c>
      <c r="I3" s="11"/>
      <c r="J3" s="11"/>
      <c r="K3" s="11"/>
      <c r="N3" s="10"/>
    </row>
    <row r="4" spans="1:14" x14ac:dyDescent="0.2">
      <c r="A4" s="29">
        <v>39701</v>
      </c>
      <c r="B4" s="30">
        <f>Deseasonalising!I4</f>
        <v>27011947.760755856</v>
      </c>
      <c r="C4" s="9">
        <f t="shared" si="0"/>
        <v>26871942.691525493</v>
      </c>
      <c r="D4" s="5">
        <f t="shared" si="1"/>
        <v>597864.04082557559</v>
      </c>
      <c r="E4" s="5">
        <f t="shared" ref="E4:H19" si="2">E3</f>
        <v>1391947.4475359947</v>
      </c>
      <c r="F4" s="5">
        <f t="shared" si="2"/>
        <v>4551668.1534427023</v>
      </c>
      <c r="G4" s="4">
        <f t="shared" si="2"/>
        <v>23169362.481079746</v>
      </c>
      <c r="H4" s="4">
        <f t="shared" si="2"/>
        <v>30574522.90197124</v>
      </c>
      <c r="I4" s="11"/>
      <c r="J4" s="11"/>
      <c r="K4" s="11"/>
      <c r="N4" s="10"/>
    </row>
    <row r="5" spans="1:14" x14ac:dyDescent="0.2">
      <c r="A5" s="29">
        <v>39731</v>
      </c>
      <c r="B5" s="30">
        <f>Deseasonalising!I5</f>
        <v>29339869.831122972</v>
      </c>
      <c r="C5" s="9">
        <f t="shared" si="0"/>
        <v>26871942.691525493</v>
      </c>
      <c r="D5" s="5">
        <f t="shared" si="1"/>
        <v>2327922.0703671165</v>
      </c>
      <c r="E5" s="5">
        <f t="shared" si="2"/>
        <v>1391947.4475359947</v>
      </c>
      <c r="F5" s="5">
        <f t="shared" si="2"/>
        <v>4551668.1534427023</v>
      </c>
      <c r="G5" s="4">
        <f t="shared" si="2"/>
        <v>23169362.481079746</v>
      </c>
      <c r="H5" s="4">
        <f t="shared" si="2"/>
        <v>30574522.90197124</v>
      </c>
      <c r="I5" s="11"/>
      <c r="J5" s="11"/>
      <c r="K5" s="11"/>
      <c r="N5" s="10"/>
    </row>
    <row r="6" spans="1:14" x14ac:dyDescent="0.2">
      <c r="A6" s="29">
        <v>39762</v>
      </c>
      <c r="B6" s="30">
        <f>Deseasonalising!I6</f>
        <v>26477841.056506597</v>
      </c>
      <c r="C6" s="9">
        <f t="shared" si="0"/>
        <v>26871942.691525493</v>
      </c>
      <c r="D6" s="5">
        <f t="shared" si="1"/>
        <v>2862028.7746163756</v>
      </c>
      <c r="E6" s="5">
        <f t="shared" si="2"/>
        <v>1391947.4475359947</v>
      </c>
      <c r="F6" s="5">
        <f t="shared" si="2"/>
        <v>4551668.1534427023</v>
      </c>
      <c r="G6" s="4">
        <f t="shared" si="2"/>
        <v>23169362.481079746</v>
      </c>
      <c r="H6" s="4">
        <f t="shared" si="2"/>
        <v>30574522.90197124</v>
      </c>
      <c r="I6" s="11"/>
      <c r="J6" s="11"/>
      <c r="K6" s="11"/>
      <c r="N6" s="10"/>
    </row>
    <row r="7" spans="1:14" x14ac:dyDescent="0.2">
      <c r="A7" s="29">
        <v>39792</v>
      </c>
      <c r="B7" s="30">
        <f>Deseasonalising!I7</f>
        <v>26611796.73464223</v>
      </c>
      <c r="C7" s="9">
        <f t="shared" si="0"/>
        <v>26871942.691525493</v>
      </c>
      <c r="D7" s="5">
        <f t="shared" si="1"/>
        <v>133955.67813563347</v>
      </c>
      <c r="E7" s="5">
        <f t="shared" si="2"/>
        <v>1391947.4475359947</v>
      </c>
      <c r="F7" s="5">
        <f t="shared" si="2"/>
        <v>4551668.1534427023</v>
      </c>
      <c r="G7" s="4">
        <f t="shared" si="2"/>
        <v>23169362.481079746</v>
      </c>
      <c r="H7" s="4">
        <f t="shared" si="2"/>
        <v>30574522.90197124</v>
      </c>
      <c r="I7" s="11"/>
      <c r="J7" s="11"/>
      <c r="K7" s="11"/>
      <c r="N7" s="10"/>
    </row>
    <row r="8" spans="1:14" x14ac:dyDescent="0.2">
      <c r="A8" s="29">
        <v>39823</v>
      </c>
      <c r="B8" s="30">
        <f>Deseasonalising!I8</f>
        <v>23648890.360247884</v>
      </c>
      <c r="C8" s="9">
        <f t="shared" si="0"/>
        <v>26871942.691525493</v>
      </c>
      <c r="D8" s="5">
        <f t="shared" si="1"/>
        <v>2962906.374394346</v>
      </c>
      <c r="E8" s="5">
        <f t="shared" si="2"/>
        <v>1391947.4475359947</v>
      </c>
      <c r="F8" s="5">
        <f t="shared" si="2"/>
        <v>4551668.1534427023</v>
      </c>
      <c r="G8" s="4">
        <f t="shared" si="2"/>
        <v>23169362.481079746</v>
      </c>
      <c r="H8" s="4">
        <f t="shared" si="2"/>
        <v>30574522.90197124</v>
      </c>
      <c r="I8" s="11"/>
      <c r="J8" s="11"/>
      <c r="K8" s="11"/>
      <c r="N8" s="10"/>
    </row>
    <row r="9" spans="1:14" x14ac:dyDescent="0.2">
      <c r="A9" s="29">
        <v>39854</v>
      </c>
      <c r="B9" s="30">
        <f>Deseasonalising!I9</f>
        <v>26115016.090378016</v>
      </c>
      <c r="C9" s="9">
        <f t="shared" si="0"/>
        <v>26871942.691525493</v>
      </c>
      <c r="D9" s="5">
        <f t="shared" si="1"/>
        <v>2466125.7301301323</v>
      </c>
      <c r="E9" s="5">
        <f t="shared" si="2"/>
        <v>1391947.4475359947</v>
      </c>
      <c r="F9" s="5">
        <f t="shared" si="2"/>
        <v>4551668.1534427023</v>
      </c>
      <c r="G9" s="4">
        <f t="shared" si="2"/>
        <v>23169362.481079746</v>
      </c>
      <c r="H9" s="4">
        <f t="shared" si="2"/>
        <v>30574522.90197124</v>
      </c>
      <c r="I9" s="11"/>
      <c r="J9" s="11"/>
      <c r="K9" s="11"/>
      <c r="N9" s="10"/>
    </row>
    <row r="10" spans="1:14" x14ac:dyDescent="0.2">
      <c r="A10" s="29">
        <v>39882</v>
      </c>
      <c r="B10" s="30">
        <f>Deseasonalising!I10</f>
        <v>26401023.52092072</v>
      </c>
      <c r="C10" s="9">
        <f t="shared" si="0"/>
        <v>26871942.691525493</v>
      </c>
      <c r="D10" s="5">
        <f t="shared" si="1"/>
        <v>286007.43054270372</v>
      </c>
      <c r="E10" s="5">
        <f t="shared" si="2"/>
        <v>1391947.4475359947</v>
      </c>
      <c r="F10" s="5">
        <f t="shared" si="2"/>
        <v>4551668.1534427023</v>
      </c>
      <c r="G10" s="4">
        <f t="shared" si="2"/>
        <v>23169362.481079746</v>
      </c>
      <c r="H10" s="4">
        <f t="shared" si="2"/>
        <v>30574522.90197124</v>
      </c>
      <c r="I10" s="11"/>
      <c r="J10" s="11"/>
      <c r="K10" s="11"/>
      <c r="N10" s="10"/>
    </row>
    <row r="11" spans="1:14" x14ac:dyDescent="0.2">
      <c r="A11" s="29">
        <v>39913</v>
      </c>
      <c r="B11" s="30">
        <f>Deseasonalising!I11</f>
        <v>27597701.87364693</v>
      </c>
      <c r="C11" s="9">
        <f t="shared" si="0"/>
        <v>26871942.691525493</v>
      </c>
      <c r="D11" s="5">
        <f t="shared" si="1"/>
        <v>1196678.3527262099</v>
      </c>
      <c r="E11" s="5">
        <f t="shared" si="2"/>
        <v>1391947.4475359947</v>
      </c>
      <c r="F11" s="5">
        <f t="shared" si="2"/>
        <v>4551668.1534427023</v>
      </c>
      <c r="G11" s="4">
        <f t="shared" si="2"/>
        <v>23169362.481079746</v>
      </c>
      <c r="H11" s="4">
        <f t="shared" si="2"/>
        <v>30574522.90197124</v>
      </c>
      <c r="I11" s="11"/>
      <c r="J11" s="9"/>
      <c r="K11" s="11"/>
      <c r="N11" s="10"/>
    </row>
    <row r="12" spans="1:14" x14ac:dyDescent="0.2">
      <c r="A12" s="29">
        <v>39943</v>
      </c>
      <c r="B12" s="30">
        <f>Deseasonalising!I12</f>
        <v>32638813.904149514</v>
      </c>
      <c r="C12" s="9">
        <f t="shared" si="0"/>
        <v>26871942.691525493</v>
      </c>
      <c r="D12" s="5">
        <f t="shared" si="1"/>
        <v>5041112.0305025838</v>
      </c>
      <c r="E12" s="5">
        <f t="shared" si="2"/>
        <v>1391947.4475359947</v>
      </c>
      <c r="F12" s="5">
        <f t="shared" si="2"/>
        <v>4551668.1534427023</v>
      </c>
      <c r="G12" s="4">
        <f t="shared" si="2"/>
        <v>23169362.481079746</v>
      </c>
      <c r="H12" s="4">
        <f t="shared" si="2"/>
        <v>30574522.90197124</v>
      </c>
      <c r="I12" s="11"/>
      <c r="J12" s="11"/>
      <c r="K12" s="11"/>
      <c r="N12" s="10"/>
    </row>
    <row r="13" spans="1:14" x14ac:dyDescent="0.2">
      <c r="A13" s="29">
        <v>39974</v>
      </c>
      <c r="B13" s="30">
        <f>Deseasonalising!I13</f>
        <v>29302211.575150732</v>
      </c>
      <c r="C13" s="9">
        <f t="shared" si="0"/>
        <v>26871942.691525493</v>
      </c>
      <c r="D13" s="5">
        <f t="shared" si="1"/>
        <v>3336602.3289987817</v>
      </c>
      <c r="E13" s="5">
        <f t="shared" si="2"/>
        <v>1391947.4475359947</v>
      </c>
      <c r="F13" s="5">
        <f t="shared" si="2"/>
        <v>4551668.1534427023</v>
      </c>
      <c r="G13" s="4">
        <f t="shared" si="2"/>
        <v>23169362.481079746</v>
      </c>
      <c r="H13" s="4">
        <f t="shared" si="2"/>
        <v>30574522.90197124</v>
      </c>
      <c r="I13" s="11"/>
      <c r="K13" s="11"/>
      <c r="N13" s="10"/>
    </row>
    <row r="14" spans="1:14" x14ac:dyDescent="0.2">
      <c r="A14" s="29">
        <v>40004</v>
      </c>
      <c r="B14" s="30">
        <f>Deseasonalising!I14</f>
        <v>27258902.475799475</v>
      </c>
      <c r="C14" s="9">
        <f t="shared" si="0"/>
        <v>26871942.691525493</v>
      </c>
      <c r="D14" s="5">
        <f t="shared" si="1"/>
        <v>2043309.0993512571</v>
      </c>
      <c r="E14" s="5">
        <f t="shared" si="2"/>
        <v>1391947.4475359947</v>
      </c>
      <c r="F14" s="5">
        <f t="shared" si="2"/>
        <v>4551668.1534427023</v>
      </c>
      <c r="G14" s="4">
        <f t="shared" si="2"/>
        <v>23169362.481079746</v>
      </c>
      <c r="H14" s="4">
        <f t="shared" si="2"/>
        <v>30574522.90197124</v>
      </c>
    </row>
    <row r="15" spans="1:14" x14ac:dyDescent="0.2">
      <c r="A15" s="29">
        <v>40035</v>
      </c>
      <c r="B15" s="30">
        <f>Deseasonalising!I15</f>
        <v>25496155.30758588</v>
      </c>
      <c r="C15" s="14">
        <f>AVERAGE(B15:B20)</f>
        <v>22758361.363056824</v>
      </c>
      <c r="D15" s="5">
        <f t="shared" si="1"/>
        <v>1762747.1682135947</v>
      </c>
      <c r="E15" s="13">
        <f>AVERAGE(D15:D20)</f>
        <v>1215092.2599508048</v>
      </c>
      <c r="F15" s="13">
        <f>E15*3.27</f>
        <v>3973351.6900391318</v>
      </c>
      <c r="G15" s="12">
        <f>IF(C15-E15*2.66&lt;0,0,C15-E15*2.66)</f>
        <v>19526215.951587684</v>
      </c>
      <c r="H15" s="12">
        <f>C15+E15*2.66</f>
        <v>25990506.774525963</v>
      </c>
    </row>
    <row r="16" spans="1:14" x14ac:dyDescent="0.2">
      <c r="A16" s="29">
        <v>40066</v>
      </c>
      <c r="B16" s="30">
        <f>Deseasonalising!I16</f>
        <v>22695202.779694475</v>
      </c>
      <c r="C16" s="9">
        <f t="shared" si="0"/>
        <v>22758361.363056824</v>
      </c>
      <c r="D16" s="5">
        <f t="shared" si="1"/>
        <v>2800952.5278914049</v>
      </c>
      <c r="E16" s="5">
        <f t="shared" si="2"/>
        <v>1215092.2599508048</v>
      </c>
      <c r="F16" s="5">
        <f t="shared" si="2"/>
        <v>3973351.6900391318</v>
      </c>
      <c r="G16" s="4">
        <f t="shared" si="2"/>
        <v>19526215.951587684</v>
      </c>
      <c r="H16" s="4">
        <f t="shared" si="2"/>
        <v>25990506.774525963</v>
      </c>
    </row>
    <row r="17" spans="1:11" s="2" customFormat="1" x14ac:dyDescent="0.2">
      <c r="A17" s="29">
        <v>40096</v>
      </c>
      <c r="B17" s="30">
        <f>Deseasonalising!I17</f>
        <v>22392000.879946135</v>
      </c>
      <c r="C17" s="9">
        <f t="shared" si="0"/>
        <v>22758361.363056824</v>
      </c>
      <c r="D17" s="5">
        <f t="shared" si="1"/>
        <v>303201.89974834025</v>
      </c>
      <c r="E17" s="5">
        <f t="shared" si="2"/>
        <v>1215092.2599508048</v>
      </c>
      <c r="F17" s="5">
        <f t="shared" si="2"/>
        <v>3973351.6900391318</v>
      </c>
      <c r="G17" s="4">
        <f t="shared" si="2"/>
        <v>19526215.951587684</v>
      </c>
      <c r="H17" s="4">
        <f t="shared" si="2"/>
        <v>25990506.774525963</v>
      </c>
      <c r="I17" s="22"/>
      <c r="J17" s="23"/>
      <c r="K17" s="24"/>
    </row>
    <row r="18" spans="1:11" s="2" customFormat="1" x14ac:dyDescent="0.2">
      <c r="A18" s="29">
        <v>40127</v>
      </c>
      <c r="B18" s="30">
        <f>Deseasonalising!I18</f>
        <v>22419796.70220343</v>
      </c>
      <c r="C18" s="9">
        <f t="shared" si="0"/>
        <v>22758361.363056824</v>
      </c>
      <c r="D18" s="5">
        <f t="shared" si="1"/>
        <v>27795.822257295251</v>
      </c>
      <c r="E18" s="5">
        <f t="shared" si="2"/>
        <v>1215092.2599508048</v>
      </c>
      <c r="F18" s="5">
        <f t="shared" si="2"/>
        <v>3973351.6900391318</v>
      </c>
      <c r="G18" s="4">
        <f t="shared" si="2"/>
        <v>19526215.951587684</v>
      </c>
      <c r="H18" s="4">
        <f t="shared" si="2"/>
        <v>25990506.774525963</v>
      </c>
      <c r="I18" s="3"/>
      <c r="J18" s="3"/>
      <c r="K18" s="3"/>
    </row>
    <row r="19" spans="1:11" s="2" customFormat="1" x14ac:dyDescent="0.2">
      <c r="A19" s="29">
        <v>40157</v>
      </c>
      <c r="B19" s="30">
        <f>Deseasonalising!I19</f>
        <v>21190317.689840082</v>
      </c>
      <c r="C19" s="9">
        <f t="shared" si="0"/>
        <v>22758361.363056824</v>
      </c>
      <c r="D19" s="5">
        <f t="shared" si="1"/>
        <v>1229479.0123633482</v>
      </c>
      <c r="E19" s="5">
        <f t="shared" si="2"/>
        <v>1215092.2599508048</v>
      </c>
      <c r="F19" s="5">
        <f t="shared" si="2"/>
        <v>3973351.6900391318</v>
      </c>
      <c r="G19" s="4">
        <f t="shared" si="2"/>
        <v>19526215.951587684</v>
      </c>
      <c r="H19" s="4">
        <f t="shared" si="2"/>
        <v>25990506.774525963</v>
      </c>
      <c r="I19" s="3"/>
      <c r="J19" s="3"/>
      <c r="K19" s="3"/>
    </row>
    <row r="20" spans="1:11" s="2" customFormat="1" x14ac:dyDescent="0.2">
      <c r="A20" s="29">
        <v>40188</v>
      </c>
      <c r="B20" s="30">
        <f>Deseasonalising!I20</f>
        <v>22356694.819070928</v>
      </c>
      <c r="C20" s="9">
        <f t="shared" si="0"/>
        <v>22758361.363056824</v>
      </c>
      <c r="D20" s="5">
        <f t="shared" si="1"/>
        <v>1166377.1292308457</v>
      </c>
      <c r="E20" s="5">
        <f t="shared" ref="E20:H35" si="3">E19</f>
        <v>1215092.2599508048</v>
      </c>
      <c r="F20" s="5">
        <f t="shared" si="3"/>
        <v>3973351.6900391318</v>
      </c>
      <c r="G20" s="4">
        <f t="shared" si="3"/>
        <v>19526215.951587684</v>
      </c>
      <c r="H20" s="4">
        <f t="shared" si="3"/>
        <v>25990506.774525963</v>
      </c>
      <c r="I20" s="3"/>
      <c r="J20" s="3"/>
      <c r="K20" s="3"/>
    </row>
    <row r="21" spans="1:11" s="2" customFormat="1" x14ac:dyDescent="0.2">
      <c r="A21" s="29">
        <v>40219</v>
      </c>
      <c r="B21" s="30">
        <f>Deseasonalising!I21</f>
        <v>20559466.478750236</v>
      </c>
      <c r="C21" s="9">
        <f t="shared" si="0"/>
        <v>22758361.363056824</v>
      </c>
      <c r="D21" s="5">
        <f t="shared" si="1"/>
        <v>1797228.3403206915</v>
      </c>
      <c r="E21" s="5">
        <f t="shared" si="3"/>
        <v>1215092.2599508048</v>
      </c>
      <c r="F21" s="5">
        <f t="shared" si="3"/>
        <v>3973351.6900391318</v>
      </c>
      <c r="G21" s="4">
        <f t="shared" si="3"/>
        <v>19526215.951587684</v>
      </c>
      <c r="H21" s="4">
        <f t="shared" si="3"/>
        <v>25990506.774525963</v>
      </c>
      <c r="I21" s="3"/>
      <c r="J21" s="3"/>
      <c r="K21" s="3"/>
    </row>
    <row r="22" spans="1:11" s="2" customFormat="1" x14ac:dyDescent="0.2">
      <c r="A22" s="29">
        <v>40247</v>
      </c>
      <c r="B22" s="30">
        <f>Deseasonalising!I22</f>
        <v>21563652.545125436</v>
      </c>
      <c r="C22" s="9">
        <f t="shared" si="0"/>
        <v>22758361.363056824</v>
      </c>
      <c r="D22" s="5">
        <f t="shared" si="1"/>
        <v>1004186.0663751997</v>
      </c>
      <c r="E22" s="5">
        <f t="shared" si="3"/>
        <v>1215092.2599508048</v>
      </c>
      <c r="F22" s="5">
        <f t="shared" si="3"/>
        <v>3973351.6900391318</v>
      </c>
      <c r="G22" s="4">
        <f t="shared" si="3"/>
        <v>19526215.951587684</v>
      </c>
      <c r="H22" s="4">
        <f t="shared" si="3"/>
        <v>25990506.774525963</v>
      </c>
      <c r="I22" s="3"/>
      <c r="J22" s="3"/>
      <c r="K22" s="3"/>
    </row>
    <row r="23" spans="1:11" s="2" customFormat="1" x14ac:dyDescent="0.2">
      <c r="A23" s="29">
        <v>40278</v>
      </c>
      <c r="B23" s="30">
        <f>Deseasonalising!I23</f>
        <v>22461749.055275537</v>
      </c>
      <c r="C23" s="9">
        <f t="shared" si="0"/>
        <v>22758361.363056824</v>
      </c>
      <c r="D23" s="5">
        <f t="shared" si="1"/>
        <v>898096.51015010104</v>
      </c>
      <c r="E23" s="5">
        <f t="shared" si="3"/>
        <v>1215092.2599508048</v>
      </c>
      <c r="F23" s="5">
        <f t="shared" si="3"/>
        <v>3973351.6900391318</v>
      </c>
      <c r="G23" s="4">
        <f t="shared" si="3"/>
        <v>19526215.951587684</v>
      </c>
      <c r="H23" s="4">
        <f t="shared" si="3"/>
        <v>25990506.774525963</v>
      </c>
      <c r="I23" s="3"/>
      <c r="J23" s="3"/>
      <c r="K23" s="3"/>
    </row>
    <row r="24" spans="1:11" s="2" customFormat="1" x14ac:dyDescent="0.2">
      <c r="A24" s="29">
        <v>40308</v>
      </c>
      <c r="B24" s="30">
        <f>Deseasonalising!I24</f>
        <v>18648715.81578996</v>
      </c>
      <c r="C24" s="9">
        <f t="shared" si="0"/>
        <v>22758361.363056824</v>
      </c>
      <c r="D24" s="5">
        <f t="shared" si="1"/>
        <v>3813033.2394855767</v>
      </c>
      <c r="E24" s="5">
        <f t="shared" si="3"/>
        <v>1215092.2599508048</v>
      </c>
      <c r="F24" s="5">
        <f t="shared" si="3"/>
        <v>3973351.6900391318</v>
      </c>
      <c r="G24" s="4">
        <f t="shared" si="3"/>
        <v>19526215.951587684</v>
      </c>
      <c r="H24" s="4">
        <f t="shared" si="3"/>
        <v>25990506.774525963</v>
      </c>
      <c r="I24" s="3"/>
      <c r="J24" s="3"/>
      <c r="K24" s="3"/>
    </row>
    <row r="25" spans="1:11" s="2" customFormat="1" x14ac:dyDescent="0.2">
      <c r="A25" s="29">
        <v>40339</v>
      </c>
      <c r="B25" s="30">
        <f>Deseasonalising!I25</f>
        <v>22914674.087132242</v>
      </c>
      <c r="C25" s="9">
        <f t="shared" si="0"/>
        <v>22758361.363056824</v>
      </c>
      <c r="D25" s="5">
        <f t="shared" si="1"/>
        <v>4265958.2713422813</v>
      </c>
      <c r="E25" s="5">
        <f t="shared" si="3"/>
        <v>1215092.2599508048</v>
      </c>
      <c r="F25" s="5">
        <f t="shared" si="3"/>
        <v>3973351.6900391318</v>
      </c>
      <c r="G25" s="4">
        <f t="shared" si="3"/>
        <v>19526215.951587684</v>
      </c>
      <c r="H25" s="4">
        <f t="shared" si="3"/>
        <v>25990506.774525963</v>
      </c>
      <c r="I25" s="3"/>
      <c r="J25" s="3"/>
      <c r="K25" s="3"/>
    </row>
    <row r="26" spans="1:11" s="2" customFormat="1" x14ac:dyDescent="0.2">
      <c r="A26" s="29">
        <v>40369</v>
      </c>
      <c r="B26" s="30">
        <f>Deseasonalising!I26</f>
        <v>22330497.423256624</v>
      </c>
      <c r="C26" s="9">
        <f t="shared" si="0"/>
        <v>22758361.363056824</v>
      </c>
      <c r="D26" s="5">
        <f t="shared" si="1"/>
        <v>584176.66387561709</v>
      </c>
      <c r="E26" s="5">
        <f t="shared" si="3"/>
        <v>1215092.2599508048</v>
      </c>
      <c r="F26" s="5">
        <f t="shared" si="3"/>
        <v>3973351.6900391318</v>
      </c>
      <c r="G26" s="4">
        <f t="shared" si="3"/>
        <v>19526215.951587684</v>
      </c>
      <c r="H26" s="4">
        <f t="shared" si="3"/>
        <v>25990506.774525963</v>
      </c>
      <c r="I26" s="3"/>
      <c r="J26" s="3"/>
      <c r="K26" s="3"/>
    </row>
    <row r="27" spans="1:11" s="2" customFormat="1" x14ac:dyDescent="0.2">
      <c r="A27" s="29">
        <v>40400</v>
      </c>
      <c r="B27" s="30">
        <f>Deseasonalising!I27</f>
        <v>23401846.094440728</v>
      </c>
      <c r="C27" s="9">
        <f t="shared" si="0"/>
        <v>22758361.363056824</v>
      </c>
      <c r="D27" s="5">
        <f t="shared" si="1"/>
        <v>1071348.6711841039</v>
      </c>
      <c r="E27" s="5">
        <f t="shared" si="3"/>
        <v>1215092.2599508048</v>
      </c>
      <c r="F27" s="5">
        <f t="shared" si="3"/>
        <v>3973351.6900391318</v>
      </c>
      <c r="G27" s="4">
        <f t="shared" si="3"/>
        <v>19526215.951587684</v>
      </c>
      <c r="H27" s="4">
        <f t="shared" si="3"/>
        <v>25990506.774525963</v>
      </c>
      <c r="I27" s="3"/>
      <c r="J27" s="3"/>
      <c r="K27" s="3"/>
    </row>
    <row r="28" spans="1:11" s="2" customFormat="1" x14ac:dyDescent="0.2">
      <c r="A28" s="29">
        <v>40431</v>
      </c>
      <c r="B28" s="30">
        <f>Deseasonalising!I28</f>
        <v>22520367.826719373</v>
      </c>
      <c r="C28" s="9">
        <f t="shared" si="0"/>
        <v>22758361.363056824</v>
      </c>
      <c r="D28" s="5">
        <f t="shared" si="1"/>
        <v>881478.26772135496</v>
      </c>
      <c r="E28" s="5">
        <f t="shared" si="3"/>
        <v>1215092.2599508048</v>
      </c>
      <c r="F28" s="5">
        <f t="shared" si="3"/>
        <v>3973351.6900391318</v>
      </c>
      <c r="G28" s="4">
        <f t="shared" si="3"/>
        <v>19526215.951587684</v>
      </c>
      <c r="H28" s="4">
        <f t="shared" si="3"/>
        <v>25990506.774525963</v>
      </c>
      <c r="I28" s="3"/>
      <c r="J28" s="3"/>
      <c r="K28" s="3"/>
    </row>
    <row r="29" spans="1:11" s="2" customFormat="1" x14ac:dyDescent="0.2">
      <c r="A29" s="29">
        <v>40482</v>
      </c>
      <c r="B29" s="30">
        <f>Deseasonalising!I29</f>
        <v>23373313.902265806</v>
      </c>
      <c r="C29" s="9">
        <f t="shared" si="0"/>
        <v>22758361.363056824</v>
      </c>
      <c r="D29" s="5">
        <f t="shared" si="1"/>
        <v>852946.07554643229</v>
      </c>
      <c r="E29" s="5">
        <f t="shared" si="3"/>
        <v>1215092.2599508048</v>
      </c>
      <c r="F29" s="5">
        <f t="shared" si="3"/>
        <v>3973351.6900391318</v>
      </c>
      <c r="G29" s="4">
        <f t="shared" si="3"/>
        <v>19526215.951587684</v>
      </c>
      <c r="H29" s="4">
        <f t="shared" si="3"/>
        <v>25990506.774525963</v>
      </c>
      <c r="I29" s="3"/>
      <c r="J29" s="3"/>
      <c r="K29" s="3"/>
    </row>
    <row r="30" spans="1:11" s="2" customFormat="1" x14ac:dyDescent="0.2">
      <c r="A30" s="29">
        <v>40512</v>
      </c>
      <c r="B30" s="30">
        <f>Deseasonalising!I30</f>
        <v>21635885.471057057</v>
      </c>
      <c r="C30" s="9">
        <f t="shared" si="0"/>
        <v>22758361.363056824</v>
      </c>
      <c r="D30" s="5">
        <f t="shared" si="1"/>
        <v>1737428.4312087484</v>
      </c>
      <c r="E30" s="5">
        <f t="shared" si="3"/>
        <v>1215092.2599508048</v>
      </c>
      <c r="F30" s="5">
        <f t="shared" si="3"/>
        <v>3973351.6900391318</v>
      </c>
      <c r="G30" s="4">
        <f t="shared" si="3"/>
        <v>19526215.951587684</v>
      </c>
      <c r="H30" s="4">
        <f t="shared" si="3"/>
        <v>25990506.774525963</v>
      </c>
      <c r="I30" s="3"/>
      <c r="J30" s="3"/>
      <c r="K30" s="3"/>
    </row>
    <row r="31" spans="1:11" s="2" customFormat="1" x14ac:dyDescent="0.2">
      <c r="A31" s="29">
        <v>40513</v>
      </c>
      <c r="B31" s="30">
        <f>Deseasonalising!I31</f>
        <v>23994445.033154774</v>
      </c>
      <c r="C31" s="9">
        <f t="shared" si="0"/>
        <v>22758361.363056824</v>
      </c>
      <c r="D31" s="5">
        <f t="shared" si="1"/>
        <v>2358559.5620977171</v>
      </c>
      <c r="E31" s="5">
        <f t="shared" si="3"/>
        <v>1215092.2599508048</v>
      </c>
      <c r="F31" s="5">
        <f t="shared" si="3"/>
        <v>3973351.6900391318</v>
      </c>
      <c r="G31" s="4">
        <f t="shared" si="3"/>
        <v>19526215.951587684</v>
      </c>
      <c r="H31" s="4">
        <f t="shared" si="3"/>
        <v>25990506.774525963</v>
      </c>
      <c r="I31" s="3"/>
      <c r="J31" s="3"/>
      <c r="K31" s="3"/>
    </row>
    <row r="32" spans="1:11" s="2" customFormat="1" x14ac:dyDescent="0.2">
      <c r="A32" s="29">
        <v>40544</v>
      </c>
      <c r="B32" s="30">
        <f>Deseasonalising!I32</f>
        <v>23810132.7945223</v>
      </c>
      <c r="C32" s="9">
        <f t="shared" si="0"/>
        <v>22758361.363056824</v>
      </c>
      <c r="D32" s="5">
        <f t="shared" si="1"/>
        <v>184312.23863247409</v>
      </c>
      <c r="E32" s="5">
        <f t="shared" si="3"/>
        <v>1215092.2599508048</v>
      </c>
      <c r="F32" s="5">
        <f t="shared" si="3"/>
        <v>3973351.6900391318</v>
      </c>
      <c r="G32" s="4">
        <f t="shared" si="3"/>
        <v>19526215.951587684</v>
      </c>
      <c r="H32" s="4">
        <f t="shared" si="3"/>
        <v>25990506.774525963</v>
      </c>
      <c r="I32" s="3"/>
      <c r="J32" s="3"/>
      <c r="K32" s="3"/>
    </row>
    <row r="33" spans="1:10" s="3" customFormat="1" x14ac:dyDescent="0.2">
      <c r="A33" s="29">
        <v>40575</v>
      </c>
      <c r="B33" s="30">
        <f>Deseasonalising!I33</f>
        <v>24998648.990331322</v>
      </c>
      <c r="C33" s="9">
        <f t="shared" si="0"/>
        <v>22758361.363056824</v>
      </c>
      <c r="D33" s="5">
        <f t="shared" si="1"/>
        <v>1188516.1958090216</v>
      </c>
      <c r="E33" s="5">
        <f t="shared" si="3"/>
        <v>1215092.2599508048</v>
      </c>
      <c r="F33" s="5">
        <f t="shared" si="3"/>
        <v>3973351.6900391318</v>
      </c>
      <c r="G33" s="4">
        <f t="shared" si="3"/>
        <v>19526215.951587684</v>
      </c>
      <c r="H33" s="4">
        <f t="shared" si="3"/>
        <v>25990506.774525963</v>
      </c>
    </row>
    <row r="34" spans="1:10" s="3" customFormat="1" x14ac:dyDescent="0.2">
      <c r="A34" s="29">
        <v>40633</v>
      </c>
      <c r="B34" s="30">
        <f>Deseasonalising!I34</f>
        <v>24516657.473756064</v>
      </c>
      <c r="C34" s="9">
        <f t="shared" si="0"/>
        <v>22758361.363056824</v>
      </c>
      <c r="D34" s="5">
        <f t="shared" si="1"/>
        <v>481991.51657525823</v>
      </c>
      <c r="E34" s="5">
        <f t="shared" si="3"/>
        <v>1215092.2599508048</v>
      </c>
      <c r="F34" s="5">
        <f t="shared" si="3"/>
        <v>3973351.6900391318</v>
      </c>
      <c r="G34" s="4">
        <f t="shared" si="3"/>
        <v>19526215.951587684</v>
      </c>
      <c r="H34" s="4">
        <f t="shared" si="3"/>
        <v>25990506.774525963</v>
      </c>
      <c r="J34" s="9">
        <v>25000000</v>
      </c>
    </row>
    <row r="35" spans="1:10" s="3" customFormat="1" x14ac:dyDescent="0.2">
      <c r="A35" s="29">
        <v>40634</v>
      </c>
      <c r="B35" s="30">
        <f>Deseasonalising!I35</f>
        <v>23689949.287081327</v>
      </c>
      <c r="C35" s="9">
        <f t="shared" si="0"/>
        <v>22758361.363056824</v>
      </c>
      <c r="D35" s="5">
        <f t="shared" si="1"/>
        <v>826708.18667473644</v>
      </c>
      <c r="E35" s="5">
        <f t="shared" si="3"/>
        <v>1215092.2599508048</v>
      </c>
      <c r="F35" s="5">
        <f t="shared" si="3"/>
        <v>3973351.6900391318</v>
      </c>
      <c r="G35" s="4">
        <f t="shared" si="3"/>
        <v>19526215.951587684</v>
      </c>
      <c r="H35" s="4">
        <f t="shared" si="3"/>
        <v>25990506.774525963</v>
      </c>
    </row>
    <row r="36" spans="1:10" s="3" customFormat="1" x14ac:dyDescent="0.2">
      <c r="A36" s="29">
        <v>40694</v>
      </c>
      <c r="B36" s="30">
        <f>Deseasonalising!I36</f>
        <v>20165136.447500121</v>
      </c>
      <c r="C36" s="9">
        <f t="shared" si="0"/>
        <v>22758361.363056824</v>
      </c>
      <c r="D36" s="5">
        <f t="shared" si="1"/>
        <v>3524812.8395812064</v>
      </c>
      <c r="E36" s="5">
        <f t="shared" ref="E36:H49" si="4">E35</f>
        <v>1215092.2599508048</v>
      </c>
      <c r="F36" s="5">
        <f t="shared" si="4"/>
        <v>3973351.6900391318</v>
      </c>
      <c r="G36" s="4">
        <f t="shared" si="4"/>
        <v>19526215.951587684</v>
      </c>
      <c r="H36" s="4">
        <f t="shared" si="4"/>
        <v>25990506.774525963</v>
      </c>
    </row>
    <row r="37" spans="1:10" s="3" customFormat="1" x14ac:dyDescent="0.2">
      <c r="A37" s="29">
        <v>40724</v>
      </c>
      <c r="B37" s="30">
        <f>Deseasonalising!I37</f>
        <v>22558026.539195754</v>
      </c>
      <c r="C37" s="9">
        <f t="shared" si="0"/>
        <v>22758361.363056824</v>
      </c>
      <c r="D37" s="5">
        <f t="shared" si="1"/>
        <v>2392890.0916956328</v>
      </c>
      <c r="E37" s="5">
        <f t="shared" si="4"/>
        <v>1215092.2599508048</v>
      </c>
      <c r="F37" s="5">
        <f t="shared" si="4"/>
        <v>3973351.6900391318</v>
      </c>
      <c r="G37" s="4">
        <f t="shared" si="4"/>
        <v>19526215.951587684</v>
      </c>
      <c r="H37" s="4">
        <f t="shared" si="4"/>
        <v>25990506.774525963</v>
      </c>
    </row>
    <row r="38" spans="1:10" s="3" customFormat="1" x14ac:dyDescent="0.2">
      <c r="A38" s="29">
        <v>40755</v>
      </c>
      <c r="B38" s="30">
        <f>Deseasonalising!I38</f>
        <v>20144490.431081228</v>
      </c>
      <c r="C38" s="9">
        <f t="shared" si="0"/>
        <v>22758361.363056824</v>
      </c>
      <c r="D38" s="5">
        <f t="shared" si="1"/>
        <v>2413536.1081145257</v>
      </c>
      <c r="E38" s="5">
        <f t="shared" si="4"/>
        <v>1215092.2599508048</v>
      </c>
      <c r="F38" s="5">
        <f t="shared" si="4"/>
        <v>3973351.6900391318</v>
      </c>
      <c r="G38" s="4">
        <f t="shared" si="4"/>
        <v>19526215.951587684</v>
      </c>
      <c r="H38" s="4">
        <f t="shared" si="4"/>
        <v>25990506.774525963</v>
      </c>
    </row>
    <row r="39" spans="1:10" s="3" customFormat="1" x14ac:dyDescent="0.2">
      <c r="A39" s="29">
        <v>40786</v>
      </c>
      <c r="B39" s="30">
        <f>Deseasonalising!I39</f>
        <v>19962374.165846363</v>
      </c>
      <c r="C39" s="9">
        <f t="shared" si="0"/>
        <v>22758361.363056824</v>
      </c>
      <c r="D39" s="5">
        <f t="shared" si="1"/>
        <v>182116.26523486525</v>
      </c>
      <c r="E39" s="5">
        <f t="shared" si="4"/>
        <v>1215092.2599508048</v>
      </c>
      <c r="F39" s="5">
        <f t="shared" si="4"/>
        <v>3973351.6900391318</v>
      </c>
      <c r="G39" s="4">
        <f t="shared" si="4"/>
        <v>19526215.951587684</v>
      </c>
      <c r="H39" s="4">
        <f t="shared" si="4"/>
        <v>25990506.774525963</v>
      </c>
    </row>
    <row r="40" spans="1:10" s="3" customFormat="1" x14ac:dyDescent="0.2">
      <c r="A40" s="29">
        <v>40816</v>
      </c>
      <c r="B40" s="30">
        <f>Deseasonalising!I40</f>
        <v>23011015.719800737</v>
      </c>
      <c r="C40" s="9">
        <f t="shared" si="0"/>
        <v>22758361.363056824</v>
      </c>
      <c r="D40" s="5">
        <f t="shared" si="1"/>
        <v>3048641.553954374</v>
      </c>
      <c r="E40" s="5">
        <f t="shared" si="4"/>
        <v>1215092.2599508048</v>
      </c>
      <c r="F40" s="5">
        <f t="shared" si="4"/>
        <v>3973351.6900391318</v>
      </c>
      <c r="G40" s="4">
        <f t="shared" si="4"/>
        <v>19526215.951587684</v>
      </c>
      <c r="H40" s="4">
        <f t="shared" si="4"/>
        <v>25990506.774525963</v>
      </c>
    </row>
    <row r="41" spans="1:10" s="3" customFormat="1" x14ac:dyDescent="0.2">
      <c r="A41" s="29">
        <v>40847</v>
      </c>
      <c r="B41" s="30">
        <f>Deseasonalising!I41</f>
        <v>20595415.026655082</v>
      </c>
      <c r="C41" s="9">
        <f t="shared" si="0"/>
        <v>22758361.363056824</v>
      </c>
      <c r="D41" s="5">
        <f t="shared" si="1"/>
        <v>2415600.6931456551</v>
      </c>
      <c r="E41" s="5">
        <f t="shared" si="4"/>
        <v>1215092.2599508048</v>
      </c>
      <c r="F41" s="5">
        <f t="shared" si="4"/>
        <v>3973351.6900391318</v>
      </c>
      <c r="G41" s="4">
        <f t="shared" si="4"/>
        <v>19526215.951587684</v>
      </c>
      <c r="H41" s="4">
        <f t="shared" si="4"/>
        <v>25990506.774525963</v>
      </c>
    </row>
    <row r="42" spans="1:10" s="3" customFormat="1" x14ac:dyDescent="0.2">
      <c r="A42" s="29">
        <v>40877</v>
      </c>
      <c r="B42" s="30">
        <f>Deseasonalising!I42</f>
        <v>24558710.716364451</v>
      </c>
      <c r="C42" s="9">
        <f t="shared" si="0"/>
        <v>22758361.363056824</v>
      </c>
      <c r="D42" s="5">
        <f t="shared" si="1"/>
        <v>3963295.6897093691</v>
      </c>
      <c r="E42" s="5">
        <f t="shared" si="4"/>
        <v>1215092.2599508048</v>
      </c>
      <c r="F42" s="5">
        <f t="shared" si="4"/>
        <v>3973351.6900391318</v>
      </c>
      <c r="G42" s="4">
        <f t="shared" si="4"/>
        <v>19526215.951587684</v>
      </c>
      <c r="H42" s="4">
        <f t="shared" si="4"/>
        <v>25990506.774525963</v>
      </c>
    </row>
    <row r="43" spans="1:10" s="3" customFormat="1" x14ac:dyDescent="0.2">
      <c r="A43" s="29">
        <v>40878</v>
      </c>
      <c r="B43" s="30">
        <f>Deseasonalising!I43</f>
        <v>23358939.439491674</v>
      </c>
      <c r="C43" s="9">
        <f t="shared" si="0"/>
        <v>22758361.363056824</v>
      </c>
      <c r="D43" s="5">
        <f t="shared" si="1"/>
        <v>1199771.2768727764</v>
      </c>
      <c r="E43" s="5">
        <f t="shared" si="4"/>
        <v>1215092.2599508048</v>
      </c>
      <c r="F43" s="5">
        <f t="shared" si="4"/>
        <v>3973351.6900391318</v>
      </c>
      <c r="G43" s="4">
        <f t="shared" si="4"/>
        <v>19526215.951587684</v>
      </c>
      <c r="H43" s="4">
        <f t="shared" si="4"/>
        <v>25990506.774525963</v>
      </c>
    </row>
    <row r="44" spans="1:10" s="3" customFormat="1" x14ac:dyDescent="0.2">
      <c r="A44" s="29">
        <v>40909</v>
      </c>
      <c r="B44" s="30">
        <f>Deseasonalising!I44</f>
        <v>24818063.896015469</v>
      </c>
      <c r="C44" s="9">
        <f t="shared" si="0"/>
        <v>22758361.363056824</v>
      </c>
      <c r="D44" s="5">
        <f t="shared" si="1"/>
        <v>1459124.4565237947</v>
      </c>
      <c r="E44" s="5">
        <f t="shared" si="4"/>
        <v>1215092.2599508048</v>
      </c>
      <c r="F44" s="5">
        <f t="shared" si="4"/>
        <v>3973351.6900391318</v>
      </c>
      <c r="G44" s="4">
        <f t="shared" si="4"/>
        <v>19526215.951587684</v>
      </c>
      <c r="H44" s="4">
        <f t="shared" si="4"/>
        <v>25990506.774525963</v>
      </c>
    </row>
    <row r="45" spans="1:10" s="3" customFormat="1" x14ac:dyDescent="0.2">
      <c r="A45" s="29">
        <v>40940</v>
      </c>
      <c r="B45" s="30">
        <f>Deseasonalising!I45</f>
        <v>23399567.034524642</v>
      </c>
      <c r="C45" s="9">
        <f t="shared" si="0"/>
        <v>22758361.363056824</v>
      </c>
      <c r="D45" s="5">
        <f t="shared" si="1"/>
        <v>1418496.8614908271</v>
      </c>
      <c r="E45" s="5">
        <f t="shared" si="4"/>
        <v>1215092.2599508048</v>
      </c>
      <c r="F45" s="5">
        <f t="shared" si="4"/>
        <v>3973351.6900391318</v>
      </c>
      <c r="G45" s="4">
        <f t="shared" si="4"/>
        <v>19526215.951587684</v>
      </c>
      <c r="H45" s="4">
        <f t="shared" si="4"/>
        <v>25990506.774525963</v>
      </c>
    </row>
    <row r="46" spans="1:10" s="3" customFormat="1" x14ac:dyDescent="0.2">
      <c r="A46" s="29">
        <v>40999</v>
      </c>
      <c r="B46" s="30">
        <f>Deseasonalising!I46</f>
        <v>22669286.491397794</v>
      </c>
      <c r="C46" s="9">
        <f t="shared" si="0"/>
        <v>22758361.363056824</v>
      </c>
      <c r="D46" s="5">
        <f t="shared" si="1"/>
        <v>730280.54312684759</v>
      </c>
      <c r="E46" s="5">
        <f t="shared" si="4"/>
        <v>1215092.2599508048</v>
      </c>
      <c r="F46" s="5">
        <f t="shared" si="4"/>
        <v>3973351.6900391318</v>
      </c>
      <c r="G46" s="4">
        <f t="shared" si="4"/>
        <v>19526215.951587684</v>
      </c>
      <c r="H46" s="4">
        <f t="shared" si="4"/>
        <v>25990506.774525963</v>
      </c>
    </row>
    <row r="47" spans="1:10" s="3" customFormat="1" x14ac:dyDescent="0.2">
      <c r="A47" s="29">
        <v>41000</v>
      </c>
      <c r="B47" s="30">
        <f>Deseasonalising!I47</f>
        <v>21634855.795654692</v>
      </c>
      <c r="C47" s="9">
        <f t="shared" si="0"/>
        <v>22758361.363056824</v>
      </c>
      <c r="D47" s="5">
        <f t="shared" si="1"/>
        <v>1034430.6957431026</v>
      </c>
      <c r="E47" s="5">
        <f t="shared" si="4"/>
        <v>1215092.2599508048</v>
      </c>
      <c r="F47" s="5">
        <f t="shared" si="4"/>
        <v>3973351.6900391318</v>
      </c>
      <c r="G47" s="4">
        <f t="shared" si="4"/>
        <v>19526215.951587684</v>
      </c>
      <c r="H47" s="4">
        <f t="shared" si="4"/>
        <v>25990506.774525963</v>
      </c>
    </row>
    <row r="48" spans="1:10" s="3" customFormat="1" x14ac:dyDescent="0.2">
      <c r="A48" s="29">
        <v>41060</v>
      </c>
      <c r="B48" s="30">
        <f>Deseasonalising!I48</f>
        <v>24598640.205460444</v>
      </c>
      <c r="C48" s="9">
        <f t="shared" si="0"/>
        <v>22758361.363056824</v>
      </c>
      <c r="D48" s="5">
        <f t="shared" si="1"/>
        <v>2963784.4098057523</v>
      </c>
      <c r="E48" s="5">
        <f t="shared" si="4"/>
        <v>1215092.2599508048</v>
      </c>
      <c r="F48" s="5">
        <f t="shared" si="4"/>
        <v>3973351.6900391318</v>
      </c>
      <c r="G48" s="4">
        <f t="shared" si="4"/>
        <v>19526215.951587684</v>
      </c>
      <c r="H48" s="4">
        <f t="shared" si="4"/>
        <v>25990506.774525963</v>
      </c>
    </row>
    <row r="49" spans="1:8" s="3" customFormat="1" x14ac:dyDescent="0.2">
      <c r="A49" s="29">
        <v>41090</v>
      </c>
      <c r="B49" s="30">
        <f>Deseasonalising!I49</f>
        <v>20909519.892410837</v>
      </c>
      <c r="C49" s="9">
        <f t="shared" si="0"/>
        <v>22758361.363056824</v>
      </c>
      <c r="D49" s="5">
        <f t="shared" si="1"/>
        <v>3689120.313049607</v>
      </c>
      <c r="E49" s="5">
        <f t="shared" si="4"/>
        <v>1215092.2599508048</v>
      </c>
      <c r="F49" s="5">
        <f t="shared" si="4"/>
        <v>3973351.6900391318</v>
      </c>
      <c r="G49" s="4">
        <f t="shared" si="4"/>
        <v>19526215.951587684</v>
      </c>
      <c r="H49" s="4">
        <f t="shared" si="4"/>
        <v>25990506.774525963</v>
      </c>
    </row>
  </sheetData>
  <pageMargins left="0.39370078740157483" right="0.39370078740157483" top="0.78740157480314965" bottom="0.78740157480314965" header="0.39370078740157483" footer="0.39370078740157483"/>
  <pageSetup paperSize="9" orientation="portrait" r:id="rId1"/>
  <headerFooter alignWithMargins="0">
    <oddHeader>&amp;L&amp;"Arial,Bold"&amp;18SPC Chart Template - using Microsoft Excel</oddHeader>
    <oddFooter>&amp;LStacey Barr, November 2002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Deseasonalising</vt:lpstr>
      <vt:lpstr>Deseasonalised XmR</vt:lpstr>
    </vt:vector>
  </TitlesOfParts>
  <Company>Tualatin Valley Water District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dc:creator>
  <cp:lastModifiedBy>Stacey</cp:lastModifiedBy>
  <dcterms:created xsi:type="dcterms:W3CDTF">2012-11-05T21:00:03Z</dcterms:created>
  <dcterms:modified xsi:type="dcterms:W3CDTF">2012-11-14T08:32:18Z</dcterms:modified>
</cp:coreProperties>
</file>